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f2fa223e295384a/ドキュメント/ｻｯｶｰ/asaren/"/>
    </mc:Choice>
  </mc:AlternateContent>
  <xr:revisionPtr revIDLastSave="14" documentId="13_ncr:1_{E6D7DD6A-5D09-4B39-8E57-963E20F3F26F}" xr6:coauthVersionLast="47" xr6:coauthVersionMax="47" xr10:uidLastSave="{D41A7396-B949-43F9-9DC6-7F3BD093E08B}"/>
  <bookViews>
    <workbookView xWindow="-108" yWindow="-108" windowWidth="23256" windowHeight="12576" tabRatio="595" activeTab="1" xr2:uid="{00000000-000D-0000-FFFF-FFFF00000000}"/>
  </bookViews>
  <sheets>
    <sheet name="2020年度" sheetId="23" r:id="rId1"/>
    <sheet name="景品" sheetId="24" r:id="rId2"/>
  </sheets>
  <definedNames>
    <definedName name="_xlnm.Print_Area" localSheetId="0">'2020年度'!$A$1:$CD$75</definedName>
    <definedName name="出席表">'2020年度'!$E$4:$CD$9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4" l="1"/>
  <c r="C19" i="24"/>
  <c r="C60" i="24"/>
  <c r="C59" i="24"/>
  <c r="C58" i="24"/>
  <c r="C57" i="24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17" i="24"/>
  <c r="C16" i="24"/>
  <c r="C15" i="24"/>
  <c r="C14" i="24"/>
  <c r="C13" i="24"/>
  <c r="C12" i="24"/>
  <c r="C11" i="24"/>
  <c r="C10" i="24"/>
  <c r="C9" i="24"/>
  <c r="C20" i="24"/>
  <c r="B1" i="23" l="1"/>
  <c r="AU71" i="23" l="1"/>
  <c r="AU69" i="23"/>
  <c r="AU62" i="23"/>
  <c r="AU46" i="23"/>
  <c r="AU26" i="23"/>
  <c r="AU10" i="23"/>
  <c r="AU73" i="23" l="1"/>
  <c r="AU5" i="23"/>
  <c r="AU8" i="23" s="1"/>
  <c r="AW10" i="23"/>
  <c r="AW26" i="23"/>
  <c r="AW46" i="23"/>
  <c r="AW62" i="23"/>
  <c r="AW69" i="23"/>
  <c r="AW71" i="23"/>
  <c r="BO10" i="23"/>
  <c r="BP10" i="23"/>
  <c r="BO26" i="23"/>
  <c r="BP26" i="23"/>
  <c r="BO46" i="23"/>
  <c r="BP46" i="23"/>
  <c r="BO62" i="23"/>
  <c r="BP62" i="23"/>
  <c r="BO69" i="23"/>
  <c r="BP69" i="23"/>
  <c r="BO71" i="23"/>
  <c r="BP71" i="23"/>
  <c r="AU6" i="23" l="1"/>
  <c r="AU7" i="23"/>
  <c r="AU9" i="23"/>
  <c r="AW5" i="23"/>
  <c r="AW73" i="23"/>
  <c r="BO5" i="23"/>
  <c r="BO9" i="23" s="1"/>
  <c r="BO73" i="23"/>
  <c r="BP73" i="23"/>
  <c r="BP5" i="23"/>
  <c r="BP7" i="23" s="1"/>
  <c r="D44" i="23"/>
  <c r="BO8" i="23" l="1"/>
  <c r="BO7" i="23"/>
  <c r="BO6" i="23"/>
  <c r="BP6" i="23"/>
  <c r="BP8" i="23"/>
  <c r="BP9" i="23"/>
  <c r="AR10" i="23"/>
  <c r="AR26" i="23"/>
  <c r="AR46" i="23"/>
  <c r="AR62" i="23"/>
  <c r="AR69" i="23"/>
  <c r="AR71" i="23"/>
  <c r="AR5" i="23" l="1"/>
  <c r="AR8" i="23"/>
  <c r="AR73" i="23"/>
  <c r="D32" i="23"/>
  <c r="D33" i="23"/>
  <c r="AR9" i="23" l="1"/>
  <c r="AR7" i="23"/>
  <c r="AR6" i="23"/>
  <c r="AS10" i="23"/>
  <c r="AS26" i="23"/>
  <c r="AS46" i="23"/>
  <c r="AS62" i="23"/>
  <c r="AS69" i="23"/>
  <c r="AS71" i="23"/>
  <c r="AS5" i="23" l="1"/>
  <c r="AS7" i="23" s="1"/>
  <c r="AS73" i="23"/>
  <c r="BM10" i="23"/>
  <c r="BM26" i="23"/>
  <c r="BM46" i="23"/>
  <c r="BM62" i="23"/>
  <c r="BM69" i="23"/>
  <c r="BM71" i="23"/>
  <c r="AT10" i="23"/>
  <c r="AV10" i="23"/>
  <c r="AX10" i="23"/>
  <c r="AY10" i="23"/>
  <c r="AT26" i="23"/>
  <c r="AV26" i="23"/>
  <c r="AX26" i="23"/>
  <c r="AY26" i="23"/>
  <c r="AT46" i="23"/>
  <c r="AV46" i="23"/>
  <c r="AX46" i="23"/>
  <c r="AY46" i="23"/>
  <c r="AT62" i="23"/>
  <c r="AV62" i="23"/>
  <c r="AX62" i="23"/>
  <c r="AY62" i="23"/>
  <c r="AT69" i="23"/>
  <c r="AV69" i="23"/>
  <c r="AX69" i="23"/>
  <c r="AY69" i="23"/>
  <c r="AT71" i="23"/>
  <c r="AV71" i="23"/>
  <c r="AX71" i="23"/>
  <c r="AY71" i="23"/>
  <c r="AY5" i="23" l="1"/>
  <c r="AX5" i="23"/>
  <c r="AX8" i="23" s="1"/>
  <c r="AV5" i="23"/>
  <c r="AT5" i="23"/>
  <c r="AS8" i="23"/>
  <c r="AS6" i="23"/>
  <c r="AS9" i="23"/>
  <c r="BM5" i="23"/>
  <c r="BM8" i="23" s="1"/>
  <c r="BM73" i="23"/>
  <c r="AY73" i="23"/>
  <c r="AV73" i="23"/>
  <c r="AX73" i="23"/>
  <c r="AV7" i="23"/>
  <c r="AT8" i="23"/>
  <c r="AT73" i="23"/>
  <c r="BV10" i="23"/>
  <c r="BV26" i="23"/>
  <c r="BV46" i="23"/>
  <c r="BV62" i="23"/>
  <c r="BV69" i="23"/>
  <c r="BV71" i="23"/>
  <c r="AY7" i="23" l="1"/>
  <c r="U4" i="24" s="1"/>
  <c r="U2" i="24"/>
  <c r="AV8" i="23"/>
  <c r="AV6" i="23"/>
  <c r="AY8" i="23"/>
  <c r="U5" i="24" s="1"/>
  <c r="AY6" i="23"/>
  <c r="U3" i="24" s="1"/>
  <c r="AY9" i="23"/>
  <c r="U6" i="24" s="1"/>
  <c r="AX6" i="23"/>
  <c r="BM9" i="23"/>
  <c r="BM7" i="23"/>
  <c r="BM6" i="23"/>
  <c r="AX9" i="23"/>
  <c r="AX7" i="23"/>
  <c r="AT6" i="23"/>
  <c r="AV9" i="23"/>
  <c r="AT9" i="23"/>
  <c r="AT7" i="23"/>
  <c r="BV5" i="23"/>
  <c r="BV6" i="23" s="1"/>
  <c r="BV73" i="23"/>
  <c r="AK10" i="23"/>
  <c r="AK26" i="23"/>
  <c r="AK46" i="23"/>
  <c r="AK62" i="23"/>
  <c r="AK69" i="23"/>
  <c r="AK71" i="23"/>
  <c r="BV9" i="23" l="1"/>
  <c r="BV8" i="23"/>
  <c r="BV7" i="23"/>
  <c r="AK5" i="23"/>
  <c r="AK7" i="23" s="1"/>
  <c r="AK73" i="23"/>
  <c r="AM10" i="23"/>
  <c r="AM26" i="23"/>
  <c r="AM46" i="23"/>
  <c r="AM62" i="23"/>
  <c r="AM69" i="23"/>
  <c r="AM71" i="23"/>
  <c r="AM5" i="23" l="1"/>
  <c r="AK9" i="23"/>
  <c r="AK6" i="23"/>
  <c r="AK8" i="23"/>
  <c r="AM73" i="23"/>
  <c r="D54" i="23"/>
  <c r="AM8" i="23" l="1"/>
  <c r="AM6" i="23"/>
  <c r="AM7" i="23"/>
  <c r="AM9" i="23"/>
  <c r="D53" i="23"/>
  <c r="D52" i="23" l="1"/>
  <c r="D51" i="23"/>
  <c r="L10" i="23" l="1"/>
  <c r="L26" i="23"/>
  <c r="L46" i="23"/>
  <c r="L62" i="23"/>
  <c r="L69" i="23"/>
  <c r="L71" i="23"/>
  <c r="L5" i="23" l="1"/>
  <c r="L73" i="23"/>
  <c r="D67" i="23"/>
  <c r="D68" i="23"/>
  <c r="L6" i="23" l="1"/>
  <c r="M3" i="24" s="1"/>
  <c r="M2" i="24"/>
  <c r="L8" i="23"/>
  <c r="M5" i="24" s="1"/>
  <c r="L9" i="23"/>
  <c r="M6" i="24" s="1"/>
  <c r="L7" i="23"/>
  <c r="M4" i="24" s="1"/>
  <c r="D66" i="23"/>
  <c r="AZ10" i="23" l="1"/>
  <c r="BA10" i="23"/>
  <c r="BB10" i="23"/>
  <c r="AZ26" i="23"/>
  <c r="BA26" i="23"/>
  <c r="BB26" i="23"/>
  <c r="AZ46" i="23"/>
  <c r="BA46" i="23"/>
  <c r="BB46" i="23"/>
  <c r="AZ62" i="23"/>
  <c r="BA62" i="23"/>
  <c r="BB62" i="23"/>
  <c r="AZ69" i="23"/>
  <c r="BA69" i="23"/>
  <c r="BB69" i="23"/>
  <c r="AZ71" i="23"/>
  <c r="BA71" i="23"/>
  <c r="BB71" i="23"/>
  <c r="AZ5" i="23" l="1"/>
  <c r="BA5" i="23"/>
  <c r="BA8" i="23" s="1"/>
  <c r="BB5" i="23"/>
  <c r="BB8" i="23" s="1"/>
  <c r="BA73" i="23"/>
  <c r="BB73" i="23"/>
  <c r="AZ73" i="23"/>
  <c r="D64" i="23"/>
  <c r="D65" i="23"/>
  <c r="D50" i="23"/>
  <c r="D55" i="23"/>
  <c r="D56" i="23"/>
  <c r="D29" i="23"/>
  <c r="D30" i="23"/>
  <c r="D31" i="23"/>
  <c r="D34" i="23"/>
  <c r="D35" i="23"/>
  <c r="D36" i="23"/>
  <c r="D37" i="23"/>
  <c r="D38" i="23"/>
  <c r="D39" i="23"/>
  <c r="D40" i="23"/>
  <c r="D41" i="23"/>
  <c r="D42" i="23"/>
  <c r="D43" i="23"/>
  <c r="D45" i="23"/>
  <c r="D11" i="23"/>
  <c r="D12" i="23"/>
  <c r="D13" i="23"/>
  <c r="D14" i="23"/>
  <c r="D15" i="23"/>
  <c r="D16" i="23"/>
  <c r="D17" i="23"/>
  <c r="D18" i="23"/>
  <c r="D19" i="23"/>
  <c r="D20" i="23"/>
  <c r="AZ8" i="23" l="1"/>
  <c r="P5" i="24" s="1"/>
  <c r="P2" i="24"/>
  <c r="BB7" i="23"/>
  <c r="BB6" i="23"/>
  <c r="BB9" i="23"/>
  <c r="BA6" i="23"/>
  <c r="AZ6" i="23"/>
  <c r="P3" i="24" s="1"/>
  <c r="BA9" i="23"/>
  <c r="BA7" i="23"/>
  <c r="AZ7" i="23"/>
  <c r="P4" i="24" s="1"/>
  <c r="AZ9" i="23"/>
  <c r="P6" i="24" s="1"/>
  <c r="AL10" i="23" l="1"/>
  <c r="AL26" i="23"/>
  <c r="AL46" i="23"/>
  <c r="AL62" i="23"/>
  <c r="AL69" i="23"/>
  <c r="AL71" i="23"/>
  <c r="AL5" i="23" l="1"/>
  <c r="AL7" i="23" s="1"/>
  <c r="AL73" i="23"/>
  <c r="BE10" i="23"/>
  <c r="BE26" i="23"/>
  <c r="BE46" i="23"/>
  <c r="BE62" i="23"/>
  <c r="BE69" i="23"/>
  <c r="BE71" i="23"/>
  <c r="AL8" i="23" l="1"/>
  <c r="AL9" i="23"/>
  <c r="AL6" i="23"/>
  <c r="BE73" i="23"/>
  <c r="BE5" i="23"/>
  <c r="BE7" i="23" s="1"/>
  <c r="AJ10" i="23"/>
  <c r="AJ26" i="23"/>
  <c r="AJ46" i="23"/>
  <c r="AJ62" i="23"/>
  <c r="AJ69" i="23"/>
  <c r="AJ71" i="23"/>
  <c r="AJ5" i="23" l="1"/>
  <c r="AJ7" i="23" s="1"/>
  <c r="BE8" i="23"/>
  <c r="BE9" i="23"/>
  <c r="BE6" i="23"/>
  <c r="AJ73" i="23"/>
  <c r="BF10" i="23"/>
  <c r="BF26" i="23"/>
  <c r="BF46" i="23"/>
  <c r="BF62" i="23"/>
  <c r="BF69" i="23"/>
  <c r="BF71" i="23"/>
  <c r="AI71" i="23"/>
  <c r="AI69" i="23"/>
  <c r="AI62" i="23"/>
  <c r="AI46" i="23"/>
  <c r="AI26" i="23"/>
  <c r="AI10" i="23"/>
  <c r="AI5" i="23" l="1"/>
  <c r="AI8" i="23" s="1"/>
  <c r="BF73" i="23"/>
  <c r="AJ8" i="23"/>
  <c r="AJ9" i="23"/>
  <c r="AJ6" i="23"/>
  <c r="AI73" i="23"/>
  <c r="BF5" i="23"/>
  <c r="BF7" i="23" s="1"/>
  <c r="AP71" i="23"/>
  <c r="AO71" i="23"/>
  <c r="AP69" i="23"/>
  <c r="AO69" i="23"/>
  <c r="AP62" i="23"/>
  <c r="AO62" i="23"/>
  <c r="AP46" i="23"/>
  <c r="AO46" i="23"/>
  <c r="AP26" i="23"/>
  <c r="AO26" i="23"/>
  <c r="AP10" i="23"/>
  <c r="AO10" i="23"/>
  <c r="AP5" i="23" l="1"/>
  <c r="AO5" i="23"/>
  <c r="AI9" i="23"/>
  <c r="AI6" i="23"/>
  <c r="AI7" i="23"/>
  <c r="AP73" i="23"/>
  <c r="AO73" i="23"/>
  <c r="BF8" i="23"/>
  <c r="BF9" i="23"/>
  <c r="BF6" i="23"/>
  <c r="AN71" i="23"/>
  <c r="AN69" i="23"/>
  <c r="AN62" i="23"/>
  <c r="AN46" i="23"/>
  <c r="AN26" i="23"/>
  <c r="AN10" i="23"/>
  <c r="AN5" i="23" l="1"/>
  <c r="AN8" i="23" s="1"/>
  <c r="AP6" i="23"/>
  <c r="T3" i="24" s="1"/>
  <c r="T2" i="24"/>
  <c r="AO9" i="23"/>
  <c r="Q6" i="24" s="1"/>
  <c r="Q2" i="24"/>
  <c r="AP9" i="23"/>
  <c r="T6" i="24" s="1"/>
  <c r="AO6" i="23"/>
  <c r="Q3" i="24" s="1"/>
  <c r="AO8" i="23"/>
  <c r="Q5" i="24" s="1"/>
  <c r="AO7" i="23"/>
  <c r="Q4" i="24" s="1"/>
  <c r="AP8" i="23"/>
  <c r="T5" i="24" s="1"/>
  <c r="AP7" i="23"/>
  <c r="T4" i="24" s="1"/>
  <c r="AN73" i="23"/>
  <c r="I10" i="23"/>
  <c r="I26" i="23"/>
  <c r="I46" i="23"/>
  <c r="I62" i="23"/>
  <c r="I69" i="23"/>
  <c r="I71" i="23"/>
  <c r="I5" i="23" l="1"/>
  <c r="I7" i="23" s="1"/>
  <c r="AN9" i="23"/>
  <c r="AN6" i="23"/>
  <c r="AN7" i="23"/>
  <c r="I73" i="23"/>
  <c r="BH10" i="23"/>
  <c r="BH26" i="23"/>
  <c r="BH46" i="23"/>
  <c r="BH62" i="23"/>
  <c r="BH69" i="23"/>
  <c r="BH71" i="23"/>
  <c r="BH73" i="23" l="1"/>
  <c r="I8" i="23"/>
  <c r="I9" i="23"/>
  <c r="I6" i="23"/>
  <c r="BH5" i="23"/>
  <c r="BH7" i="23" s="1"/>
  <c r="BH8" i="23" l="1"/>
  <c r="BH9" i="23"/>
  <c r="BH6" i="23"/>
  <c r="CD10" i="23" l="1"/>
  <c r="CC10" i="23"/>
  <c r="CB10" i="23"/>
  <c r="CA10" i="23"/>
  <c r="BZ10" i="23"/>
  <c r="BY10" i="23"/>
  <c r="BX10" i="23"/>
  <c r="BW10" i="23"/>
  <c r="BU10" i="23"/>
  <c r="BT10" i="23"/>
  <c r="BS10" i="23"/>
  <c r="BR10" i="23"/>
  <c r="BQ10" i="23"/>
  <c r="BN10" i="23"/>
  <c r="BL10" i="23"/>
  <c r="BK10" i="23"/>
  <c r="BG10" i="23"/>
  <c r="BD10" i="23"/>
  <c r="BC10" i="23"/>
  <c r="AQ10" i="23"/>
  <c r="AH10" i="23"/>
  <c r="AG10" i="23"/>
  <c r="AF10" i="23"/>
  <c r="AE10" i="23"/>
  <c r="AD10" i="23"/>
  <c r="AC10" i="23"/>
  <c r="AB10" i="23"/>
  <c r="AA10" i="23"/>
  <c r="Z10" i="23"/>
  <c r="Y10" i="23"/>
  <c r="X10" i="23"/>
  <c r="W10" i="23"/>
  <c r="V10" i="23"/>
  <c r="U10" i="23"/>
  <c r="T10" i="23"/>
  <c r="S10" i="23"/>
  <c r="R10" i="23"/>
  <c r="Q10" i="23"/>
  <c r="P10" i="23"/>
  <c r="O10" i="23"/>
  <c r="N10" i="23"/>
  <c r="M10" i="23"/>
  <c r="K10" i="23"/>
  <c r="J10" i="23"/>
  <c r="H10" i="23"/>
  <c r="G10" i="23"/>
  <c r="F10" i="23"/>
  <c r="E10" i="23"/>
  <c r="BJ10" i="23"/>
  <c r="BI10" i="23"/>
  <c r="CD26" i="23"/>
  <c r="CC26" i="23"/>
  <c r="CB26" i="23"/>
  <c r="CA26" i="23"/>
  <c r="BZ26" i="23"/>
  <c r="BY26" i="23"/>
  <c r="BX26" i="23"/>
  <c r="BW26" i="23"/>
  <c r="BU26" i="23"/>
  <c r="BT26" i="23"/>
  <c r="BS26" i="23"/>
  <c r="BR26" i="23"/>
  <c r="BQ26" i="23"/>
  <c r="BN26" i="23"/>
  <c r="BL26" i="23"/>
  <c r="BK26" i="23"/>
  <c r="BG26" i="23"/>
  <c r="BD26" i="23"/>
  <c r="BC26" i="23"/>
  <c r="AQ26" i="23"/>
  <c r="AH26" i="23"/>
  <c r="AG26" i="23"/>
  <c r="AF26" i="23"/>
  <c r="AE26" i="23"/>
  <c r="AD26" i="23"/>
  <c r="AC26" i="23"/>
  <c r="AB26" i="23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M26" i="23"/>
  <c r="K26" i="23"/>
  <c r="J26" i="23"/>
  <c r="H26" i="23"/>
  <c r="G26" i="23"/>
  <c r="F26" i="23"/>
  <c r="E26" i="23"/>
  <c r="BJ26" i="23"/>
  <c r="BI26" i="23"/>
  <c r="CD46" i="23"/>
  <c r="CC46" i="23"/>
  <c r="CB46" i="23"/>
  <c r="CA46" i="23"/>
  <c r="BZ46" i="23"/>
  <c r="BY46" i="23"/>
  <c r="BX46" i="23"/>
  <c r="BW46" i="23"/>
  <c r="BU46" i="23"/>
  <c r="BT46" i="23"/>
  <c r="BS46" i="23"/>
  <c r="BR46" i="23"/>
  <c r="BQ46" i="23"/>
  <c r="BN46" i="23"/>
  <c r="BL46" i="23"/>
  <c r="BK46" i="23"/>
  <c r="BG46" i="23"/>
  <c r="BD46" i="23"/>
  <c r="BC46" i="23"/>
  <c r="AQ46" i="23"/>
  <c r="AH46" i="23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K46" i="23"/>
  <c r="J46" i="23"/>
  <c r="H46" i="23"/>
  <c r="G46" i="23"/>
  <c r="F46" i="23"/>
  <c r="E46" i="23"/>
  <c r="BJ46" i="23"/>
  <c r="BI46" i="23"/>
  <c r="CD62" i="23"/>
  <c r="CC62" i="23"/>
  <c r="CB62" i="23"/>
  <c r="CA62" i="23"/>
  <c r="BZ62" i="23"/>
  <c r="BY62" i="23"/>
  <c r="BX62" i="23"/>
  <c r="BW62" i="23"/>
  <c r="BU62" i="23"/>
  <c r="BT62" i="23"/>
  <c r="BS62" i="23"/>
  <c r="BR62" i="23"/>
  <c r="BQ62" i="23"/>
  <c r="BN62" i="23"/>
  <c r="BL62" i="23"/>
  <c r="BK62" i="23"/>
  <c r="BG62" i="23"/>
  <c r="BD62" i="23"/>
  <c r="BC62" i="23"/>
  <c r="AQ62" i="23"/>
  <c r="AH62" i="23"/>
  <c r="AG62" i="23"/>
  <c r="AF62" i="23"/>
  <c r="AE62" i="23"/>
  <c r="AD62" i="23"/>
  <c r="AC62" i="23"/>
  <c r="AB62" i="23"/>
  <c r="AA62" i="23"/>
  <c r="Z62" i="23"/>
  <c r="Y62" i="23"/>
  <c r="X62" i="23"/>
  <c r="W62" i="23"/>
  <c r="V62" i="23"/>
  <c r="U62" i="23"/>
  <c r="T62" i="23"/>
  <c r="S62" i="23"/>
  <c r="R62" i="23"/>
  <c r="Q62" i="23"/>
  <c r="P62" i="23"/>
  <c r="O62" i="23"/>
  <c r="N62" i="23"/>
  <c r="M62" i="23"/>
  <c r="K62" i="23"/>
  <c r="J62" i="23"/>
  <c r="H62" i="23"/>
  <c r="G62" i="23"/>
  <c r="F62" i="23"/>
  <c r="E62" i="23"/>
  <c r="BJ62" i="23"/>
  <c r="BI62" i="23"/>
  <c r="AB69" i="23" l="1"/>
  <c r="AB71" i="23"/>
  <c r="AB5" i="23" l="1"/>
  <c r="AB7" i="23" s="1"/>
  <c r="AB73" i="23"/>
  <c r="AG71" i="23"/>
  <c r="AG69" i="23"/>
  <c r="AG5" i="23" l="1"/>
  <c r="AG8" i="23" s="1"/>
  <c r="AB8" i="23"/>
  <c r="AB9" i="23"/>
  <c r="AB6" i="23"/>
  <c r="AG73" i="23"/>
  <c r="AG7" i="23" l="1"/>
  <c r="AG6" i="23"/>
  <c r="AG9" i="23"/>
  <c r="AF69" i="23"/>
  <c r="AF71" i="23"/>
  <c r="AF5" i="23" l="1"/>
  <c r="AF6" i="23" s="1"/>
  <c r="AF73" i="23"/>
  <c r="CD69" i="23"/>
  <c r="CC69" i="23"/>
  <c r="CB69" i="23"/>
  <c r="CA69" i="23"/>
  <c r="BZ69" i="23"/>
  <c r="BY69" i="23"/>
  <c r="BX69" i="23"/>
  <c r="BW69" i="23"/>
  <c r="BU69" i="23"/>
  <c r="BT69" i="23"/>
  <c r="BS69" i="23"/>
  <c r="BR69" i="23"/>
  <c r="BQ69" i="23"/>
  <c r="BN69" i="23"/>
  <c r="BL69" i="23"/>
  <c r="BK69" i="23"/>
  <c r="BG69" i="23"/>
  <c r="BD69" i="23"/>
  <c r="BC69" i="23"/>
  <c r="AQ69" i="23"/>
  <c r="AH69" i="23"/>
  <c r="AE69" i="23"/>
  <c r="AD69" i="23"/>
  <c r="AC69" i="23"/>
  <c r="AA69" i="23"/>
  <c r="Z69" i="23"/>
  <c r="Y69" i="23"/>
  <c r="X69" i="23"/>
  <c r="W69" i="23"/>
  <c r="V69" i="23"/>
  <c r="U69" i="23"/>
  <c r="T69" i="23"/>
  <c r="S69" i="23"/>
  <c r="R69" i="23"/>
  <c r="Q69" i="23"/>
  <c r="P69" i="23"/>
  <c r="O69" i="23"/>
  <c r="N69" i="23"/>
  <c r="M69" i="23"/>
  <c r="K69" i="23"/>
  <c r="J69" i="23"/>
  <c r="H69" i="23"/>
  <c r="G69" i="23"/>
  <c r="F69" i="23"/>
  <c r="E69" i="23"/>
  <c r="BJ69" i="23"/>
  <c r="BI69" i="23"/>
  <c r="CD71" i="23"/>
  <c r="CC71" i="23"/>
  <c r="CB71" i="23"/>
  <c r="CA71" i="23"/>
  <c r="BZ71" i="23"/>
  <c r="BY71" i="23"/>
  <c r="BX71" i="23"/>
  <c r="BW71" i="23"/>
  <c r="BU71" i="23"/>
  <c r="BT71" i="23"/>
  <c r="BS71" i="23"/>
  <c r="BR71" i="23"/>
  <c r="BQ71" i="23"/>
  <c r="BN71" i="23"/>
  <c r="BL71" i="23"/>
  <c r="BK71" i="23"/>
  <c r="BG71" i="23"/>
  <c r="BD71" i="23"/>
  <c r="BC71" i="23"/>
  <c r="AQ71" i="23"/>
  <c r="AH71" i="23"/>
  <c r="AE71" i="23"/>
  <c r="AD71" i="23"/>
  <c r="AC71" i="23"/>
  <c r="AA71" i="23"/>
  <c r="Z71" i="23"/>
  <c r="Y71" i="23"/>
  <c r="X71" i="23"/>
  <c r="W71" i="23"/>
  <c r="V71" i="23"/>
  <c r="U71" i="23"/>
  <c r="T71" i="23"/>
  <c r="S71" i="23"/>
  <c r="R71" i="23"/>
  <c r="Q71" i="23"/>
  <c r="P71" i="23"/>
  <c r="O71" i="23"/>
  <c r="N71" i="23"/>
  <c r="M71" i="23"/>
  <c r="K71" i="23"/>
  <c r="J71" i="23"/>
  <c r="H71" i="23"/>
  <c r="G71" i="23"/>
  <c r="F71" i="23"/>
  <c r="E71" i="23"/>
  <c r="BJ71" i="23"/>
  <c r="BI71" i="23"/>
  <c r="AQ5" i="23" l="1"/>
  <c r="O5" i="23"/>
  <c r="N5" i="23"/>
  <c r="V5" i="23"/>
  <c r="AE5" i="23"/>
  <c r="W5" i="23"/>
  <c r="AH5" i="23"/>
  <c r="P5" i="23"/>
  <c r="X5" i="23"/>
  <c r="Q5" i="23"/>
  <c r="Y5" i="23"/>
  <c r="H5" i="23"/>
  <c r="R5" i="23"/>
  <c r="Z5" i="23"/>
  <c r="J5" i="23"/>
  <c r="S5" i="23"/>
  <c r="AA5" i="23"/>
  <c r="K5" i="23"/>
  <c r="T5" i="23"/>
  <c r="AC5" i="23"/>
  <c r="M5" i="23"/>
  <c r="U5" i="23"/>
  <c r="AD5" i="23"/>
  <c r="AQ73" i="23"/>
  <c r="AQ8" i="23"/>
  <c r="AF9" i="23"/>
  <c r="AF7" i="23"/>
  <c r="AF8" i="23"/>
  <c r="AQ9" i="23" l="1"/>
  <c r="AQ7" i="23"/>
  <c r="AQ6" i="23"/>
  <c r="D49" i="23"/>
  <c r="D57" i="23"/>
  <c r="D58" i="23"/>
  <c r="D59" i="23"/>
  <c r="D60" i="23"/>
  <c r="D61" i="23"/>
  <c r="D70" i="23"/>
  <c r="D72" i="23"/>
  <c r="BX5" i="23" l="1"/>
  <c r="BX73" i="23"/>
  <c r="D48" i="23" l="1"/>
  <c r="D47" i="23"/>
  <c r="BX8" i="23"/>
  <c r="BX9" i="23"/>
  <c r="BX7" i="23"/>
  <c r="BX6" i="23"/>
  <c r="BR73" i="23" l="1"/>
  <c r="BR5" i="23"/>
  <c r="BR9" i="23" l="1"/>
  <c r="BR8" i="23"/>
  <c r="BR6" i="23"/>
  <c r="BR7" i="23"/>
  <c r="D28" i="23" l="1"/>
  <c r="D24" i="23"/>
  <c r="BQ73" i="23"/>
  <c r="BQ5" i="23"/>
  <c r="D21" i="23" l="1"/>
  <c r="D25" i="23"/>
  <c r="D23" i="23"/>
  <c r="BQ8" i="23"/>
  <c r="BQ9" i="23"/>
  <c r="BQ7" i="23"/>
  <c r="BQ6" i="23"/>
  <c r="AF6" i="24"/>
  <c r="AE6" i="24"/>
  <c r="AD6" i="24"/>
  <c r="AC6" i="24"/>
  <c r="AB6" i="24"/>
  <c r="AA6" i="24"/>
  <c r="Z6" i="24"/>
  <c r="D22" i="23" l="1"/>
  <c r="AC73" i="23" l="1"/>
  <c r="AC9" i="23" l="1"/>
  <c r="AC8" i="23"/>
  <c r="AC6" i="23"/>
  <c r="AC7" i="23"/>
  <c r="AH73" i="23"/>
  <c r="V9" i="23" l="1"/>
  <c r="V8" i="23"/>
  <c r="V6" i="23"/>
  <c r="V7" i="23"/>
  <c r="AH9" i="23"/>
  <c r="AH7" i="23"/>
  <c r="AH8" i="23"/>
  <c r="AH6" i="23"/>
  <c r="Y6" i="24"/>
  <c r="Q73" i="23" l="1"/>
  <c r="P73" i="23"/>
  <c r="P9" i="23" l="1"/>
  <c r="P8" i="23"/>
  <c r="P6" i="23"/>
  <c r="P7" i="23"/>
  <c r="Q9" i="23"/>
  <c r="Q7" i="23"/>
  <c r="Q8" i="23"/>
  <c r="Q6" i="23"/>
  <c r="R6" i="24"/>
  <c r="R73" i="23" l="1"/>
  <c r="R9" i="23" l="1"/>
  <c r="R8" i="23"/>
  <c r="R6" i="23"/>
  <c r="R7" i="23"/>
  <c r="BW5" i="23"/>
  <c r="BW73" i="23"/>
  <c r="BW9" i="23" l="1"/>
  <c r="BW6" i="23"/>
  <c r="BW8" i="23"/>
  <c r="BW7" i="23"/>
  <c r="F73" i="23" l="1"/>
  <c r="F5" i="23"/>
  <c r="F9" i="23" l="1"/>
  <c r="W6" i="24" s="1"/>
  <c r="F7" i="23"/>
  <c r="F8" i="23"/>
  <c r="F6" i="23"/>
  <c r="BT73" i="23"/>
  <c r="BT5" i="23"/>
  <c r="BT8" i="23" l="1"/>
  <c r="BT9" i="23"/>
  <c r="BT7" i="23"/>
  <c r="BT6" i="23"/>
  <c r="G5" i="23"/>
  <c r="G73" i="23"/>
  <c r="G9" i="23" l="1"/>
  <c r="G6" i="24" s="1"/>
  <c r="G8" i="23"/>
  <c r="G6" i="23"/>
  <c r="G7" i="23"/>
  <c r="L6" i="24" l="1"/>
  <c r="L4" i="24"/>
  <c r="L3" i="24"/>
  <c r="D27" i="23"/>
  <c r="D63" i="23"/>
  <c r="L5" i="24" l="1"/>
  <c r="AE73" i="23" l="1"/>
  <c r="AD73" i="23"/>
  <c r="X6" i="24" l="1"/>
  <c r="AD9" i="23"/>
  <c r="AD7" i="23"/>
  <c r="AD8" i="23"/>
  <c r="AD6" i="23"/>
  <c r="AE7" i="23"/>
  <c r="AE9" i="23"/>
  <c r="AE8" i="23"/>
  <c r="AE6" i="23"/>
  <c r="BS73" i="23" l="1"/>
  <c r="BS5" i="23"/>
  <c r="BS8" i="23" l="1"/>
  <c r="BS9" i="23"/>
  <c r="BS7" i="23"/>
  <c r="BS6" i="23"/>
  <c r="BZ5" i="23"/>
  <c r="BZ73" i="23"/>
  <c r="BZ8" i="23" l="1"/>
  <c r="BZ7" i="23"/>
  <c r="BZ9" i="23"/>
  <c r="BZ6" i="23"/>
  <c r="AA73" i="23"/>
  <c r="AA7" i="23" l="1"/>
  <c r="AA9" i="23"/>
  <c r="AA8" i="23"/>
  <c r="AA6" i="23"/>
  <c r="BG73" i="23"/>
  <c r="BG5" i="23"/>
  <c r="BG8" i="23" l="1"/>
  <c r="BG9" i="23"/>
  <c r="BG7" i="23"/>
  <c r="BG6" i="23"/>
  <c r="H73" i="23" l="1"/>
  <c r="H9" i="23" l="1"/>
  <c r="H8" i="23"/>
  <c r="H6" i="23"/>
  <c r="H7" i="23"/>
  <c r="BJ5" i="23" l="1"/>
  <c r="BJ73" i="23"/>
  <c r="BJ9" i="23" l="1"/>
  <c r="BJ7" i="23"/>
  <c r="BJ8" i="23"/>
  <c r="BJ6" i="23"/>
  <c r="AC4" i="24"/>
  <c r="AC3" i="24"/>
  <c r="AC5" i="24" l="1"/>
  <c r="AB4" i="24" l="1"/>
  <c r="AB3" i="24"/>
  <c r="Z3" i="24" l="1"/>
  <c r="AB5" i="24"/>
  <c r="Z4" i="24"/>
  <c r="Z5" i="24" l="1"/>
  <c r="Z2" i="24" l="1"/>
  <c r="BD73" i="23" l="1"/>
  <c r="BD5" i="23"/>
  <c r="BD9" i="23" l="1"/>
  <c r="BD6" i="23"/>
  <c r="BD8" i="23"/>
  <c r="BD7" i="23"/>
  <c r="BU73" i="23" l="1"/>
  <c r="BU5" i="23"/>
  <c r="BU9" i="23" l="1"/>
  <c r="BU8" i="23"/>
  <c r="BU6" i="23"/>
  <c r="BU7" i="23"/>
  <c r="BC73" i="23"/>
  <c r="BC5" i="23"/>
  <c r="BC8" i="23" l="1"/>
  <c r="BC7" i="23"/>
  <c r="BC9" i="23"/>
  <c r="BC6" i="23"/>
  <c r="X73" i="23" l="1"/>
  <c r="E2" i="24" l="1"/>
  <c r="X9" i="23"/>
  <c r="E6" i="24" s="1"/>
  <c r="X8" i="23"/>
  <c r="X6" i="23"/>
  <c r="E3" i="24" s="1"/>
  <c r="X7" i="23"/>
  <c r="E4" i="24" s="1"/>
  <c r="G3" i="24"/>
  <c r="G4" i="24"/>
  <c r="G2" i="24"/>
  <c r="D10" i="23"/>
  <c r="E5" i="24" l="1"/>
  <c r="G5" i="24"/>
  <c r="B1" i="24" l="1"/>
  <c r="J73" i="23" l="1"/>
  <c r="S73" i="23"/>
  <c r="J9" i="23" l="1"/>
  <c r="H6" i="24" s="1"/>
  <c r="J8" i="23"/>
  <c r="J7" i="23"/>
  <c r="J6" i="23"/>
  <c r="T73" i="23"/>
  <c r="S7" i="23" l="1"/>
  <c r="S9" i="23"/>
  <c r="S8" i="23"/>
  <c r="S6" i="23"/>
  <c r="T9" i="23"/>
  <c r="V6" i="24" s="1"/>
  <c r="T8" i="23"/>
  <c r="T6" i="23"/>
  <c r="T7" i="23"/>
  <c r="O2" i="24"/>
  <c r="K73" i="23"/>
  <c r="K9" i="23" l="1"/>
  <c r="K8" i="23"/>
  <c r="K6" i="23"/>
  <c r="K7" i="23"/>
  <c r="O6" i="24"/>
  <c r="W73" i="23" l="1"/>
  <c r="W7" i="23" l="1"/>
  <c r="W9" i="23"/>
  <c r="F6" i="24" s="1"/>
  <c r="W8" i="23"/>
  <c r="W6" i="23"/>
  <c r="M73" i="23" l="1"/>
  <c r="M7" i="23" l="1"/>
  <c r="M9" i="23"/>
  <c r="M8" i="23"/>
  <c r="M6" i="23"/>
  <c r="Y73" i="23"/>
  <c r="Y9" i="23" l="1"/>
  <c r="Y7" i="23"/>
  <c r="I4" i="24" s="1"/>
  <c r="Y8" i="23"/>
  <c r="Y6" i="23"/>
  <c r="I3" i="24" s="1"/>
  <c r="X5" i="24"/>
  <c r="X4" i="24"/>
  <c r="X3" i="24"/>
  <c r="X2" i="24"/>
  <c r="I6" i="24" l="1"/>
  <c r="I5" i="24"/>
  <c r="L2" i="24"/>
  <c r="U73" i="23"/>
  <c r="U9" i="23" l="1"/>
  <c r="U7" i="23"/>
  <c r="U8" i="23"/>
  <c r="U6" i="23"/>
  <c r="O73" i="23"/>
  <c r="O7" i="23" l="1"/>
  <c r="O9" i="23"/>
  <c r="O8" i="23"/>
  <c r="O6" i="23"/>
  <c r="F4" i="24"/>
  <c r="F3" i="24"/>
  <c r="F2" i="24"/>
  <c r="F5" i="24" l="1"/>
  <c r="W5" i="24"/>
  <c r="AE5" i="24"/>
  <c r="W4" i="24"/>
  <c r="W2" i="24"/>
  <c r="W3" i="24"/>
  <c r="AE2" i="24"/>
  <c r="AE4" i="24"/>
  <c r="AE3" i="24"/>
  <c r="CA73" i="23"/>
  <c r="CA5" i="23"/>
  <c r="CA9" i="23" l="1"/>
  <c r="CA6" i="23"/>
  <c r="CA8" i="23"/>
  <c r="CA7" i="23"/>
  <c r="H3" i="24" l="1"/>
  <c r="H5" i="24"/>
  <c r="H4" i="24"/>
  <c r="H2" i="24"/>
  <c r="Y2" i="24"/>
  <c r="Z73" i="23"/>
  <c r="Z9" i="23" l="1"/>
  <c r="D6" i="24" s="1"/>
  <c r="Z8" i="23"/>
  <c r="Z6" i="23"/>
  <c r="D3" i="24" s="1"/>
  <c r="Z7" i="23"/>
  <c r="D4" i="24" s="1"/>
  <c r="Y3" i="24"/>
  <c r="Y4" i="24"/>
  <c r="Y5" i="24"/>
  <c r="D2" i="24"/>
  <c r="D5" i="24" l="1"/>
  <c r="BN5" i="23" l="1"/>
  <c r="BN9" i="23" l="1"/>
  <c r="BN6" i="23"/>
  <c r="BN8" i="23"/>
  <c r="BN7" i="23"/>
  <c r="V5" i="24"/>
  <c r="V4" i="24"/>
  <c r="V2" i="24"/>
  <c r="V3" i="24"/>
  <c r="BN73" i="23"/>
  <c r="BY5" i="23" l="1"/>
  <c r="BY73" i="23"/>
  <c r="BY9" i="23" l="1"/>
  <c r="BY8" i="23"/>
  <c r="BY6" i="23"/>
  <c r="BY7" i="23"/>
  <c r="BI73" i="23" l="1"/>
  <c r="E73" i="23"/>
  <c r="N73" i="23"/>
  <c r="CB73" i="23"/>
  <c r="CC73" i="23"/>
  <c r="BK73" i="23" l="1"/>
  <c r="CD73" i="23"/>
  <c r="BL73" i="23"/>
  <c r="E5" i="23"/>
  <c r="D69" i="23"/>
  <c r="D26" i="23"/>
  <c r="D62" i="23"/>
  <c r="D71" i="23"/>
  <c r="BI5" i="23"/>
  <c r="BK5" i="23"/>
  <c r="CD5" i="23"/>
  <c r="CC5" i="23"/>
  <c r="CB5" i="23"/>
  <c r="BL5" i="23"/>
  <c r="D46" i="23"/>
  <c r="BL8" i="23" l="1"/>
  <c r="BL7" i="23"/>
  <c r="BL9" i="23"/>
  <c r="BL6" i="23"/>
  <c r="CC9" i="23"/>
  <c r="CC8" i="23"/>
  <c r="CC6" i="23"/>
  <c r="CC7" i="23"/>
  <c r="N6" i="24"/>
  <c r="N3" i="24"/>
  <c r="N4" i="24"/>
  <c r="E9" i="23"/>
  <c r="E8" i="23"/>
  <c r="E6" i="23"/>
  <c r="E7" i="23"/>
  <c r="N9" i="23"/>
  <c r="J6" i="24" s="1"/>
  <c r="N8" i="23"/>
  <c r="N6" i="23"/>
  <c r="J3" i="24" s="1"/>
  <c r="N7" i="23"/>
  <c r="J4" i="24" s="1"/>
  <c r="CB8" i="23"/>
  <c r="CB9" i="23"/>
  <c r="CB7" i="23"/>
  <c r="CB6" i="23"/>
  <c r="CD8" i="23"/>
  <c r="CD7" i="23"/>
  <c r="CD9" i="23"/>
  <c r="CD6" i="23"/>
  <c r="BK9" i="23"/>
  <c r="BK8" i="23"/>
  <c r="BK6" i="23"/>
  <c r="BK7" i="23"/>
  <c r="S6" i="24"/>
  <c r="S3" i="24"/>
  <c r="S4" i="24"/>
  <c r="BI9" i="23"/>
  <c r="BI7" i="23"/>
  <c r="BI8" i="23"/>
  <c r="BI6" i="23"/>
  <c r="AD4" i="24"/>
  <c r="AD3" i="24"/>
  <c r="AA4" i="24"/>
  <c r="AA3" i="24"/>
  <c r="R4" i="24"/>
  <c r="R3" i="24"/>
  <c r="AB2" i="24"/>
  <c r="J2" i="24"/>
  <c r="AA2" i="24"/>
  <c r="N2" i="24"/>
  <c r="S2" i="24"/>
  <c r="I2" i="24"/>
  <c r="R2" i="24"/>
  <c r="AD2" i="24"/>
  <c r="K2" i="24"/>
  <c r="AC2" i="24"/>
  <c r="O5" i="24"/>
  <c r="O3" i="24"/>
  <c r="O4" i="24"/>
  <c r="D73" i="23"/>
  <c r="D5" i="23"/>
  <c r="K6" i="24" l="1"/>
  <c r="R5" i="24"/>
  <c r="S5" i="24"/>
  <c r="AA5" i="24"/>
  <c r="N5" i="24"/>
  <c r="J5" i="24"/>
  <c r="AD5" i="24"/>
  <c r="K3" i="24"/>
  <c r="K5" i="24"/>
  <c r="K4" i="24"/>
</calcChain>
</file>

<file path=xl/sharedStrings.xml><?xml version="1.0" encoding="utf-8"?>
<sst xmlns="http://schemas.openxmlformats.org/spreadsheetml/2006/main" count="1091" uniqueCount="198">
  <si>
    <t>4年</t>
    <rPh sb="1" eb="2">
      <t>ネン</t>
    </rPh>
    <phoneticPr fontId="29"/>
  </si>
  <si>
    <t>3年</t>
    <rPh sb="1" eb="2">
      <t>ネン</t>
    </rPh>
    <phoneticPr fontId="29"/>
  </si>
  <si>
    <t>6年</t>
    <rPh sb="1" eb="2">
      <t>ネン</t>
    </rPh>
    <phoneticPr fontId="29"/>
  </si>
  <si>
    <t>5年</t>
    <rPh sb="1" eb="2">
      <t>ネン</t>
    </rPh>
    <phoneticPr fontId="29"/>
  </si>
  <si>
    <t>人数</t>
    <rPh sb="0" eb="1">
      <t>ヒト</t>
    </rPh>
    <rPh sb="1" eb="2">
      <t>カズ</t>
    </rPh>
    <phoneticPr fontId="29"/>
  </si>
  <si>
    <t>日付</t>
    <rPh sb="0" eb="1">
      <t>ヒ</t>
    </rPh>
    <rPh sb="1" eb="2">
      <t>ヅケ</t>
    </rPh>
    <phoneticPr fontId="29"/>
  </si>
  <si>
    <t>総計</t>
    <rPh sb="0" eb="2">
      <t>ソウケイ</t>
    </rPh>
    <phoneticPr fontId="29"/>
  </si>
  <si>
    <t>2年</t>
    <rPh sb="1" eb="2">
      <t>ネン</t>
    </rPh>
    <phoneticPr fontId="29"/>
  </si>
  <si>
    <t>改定</t>
    <rPh sb="0" eb="2">
      <t>カイテイ</t>
    </rPh>
    <phoneticPr fontId="29"/>
  </si>
  <si>
    <t>項
番</t>
    <rPh sb="0" eb="1">
      <t>コウ</t>
    </rPh>
    <rPh sb="2" eb="3">
      <t>バン</t>
    </rPh>
    <phoneticPr fontId="29"/>
  </si>
  <si>
    <t>内橋 しゅん</t>
    <rPh sb="0" eb="2">
      <t>ウチハシ</t>
    </rPh>
    <phoneticPr fontId="29"/>
  </si>
  <si>
    <t>池内 はじめ</t>
    <rPh sb="0" eb="2">
      <t>イケウチ</t>
    </rPh>
    <phoneticPr fontId="29"/>
  </si>
  <si>
    <t>屋代 ゆうと</t>
    <rPh sb="0" eb="2">
      <t>ヤシロ</t>
    </rPh>
    <phoneticPr fontId="29"/>
  </si>
  <si>
    <t>大橋 そうた</t>
    <rPh sb="0" eb="2">
      <t>オオハシ</t>
    </rPh>
    <phoneticPr fontId="29"/>
  </si>
  <si>
    <t>内橋 かい</t>
    <rPh sb="0" eb="2">
      <t>ウチハシ</t>
    </rPh>
    <phoneticPr fontId="29"/>
  </si>
  <si>
    <t>池内 あおい</t>
    <rPh sb="0" eb="2">
      <t>イケウチ</t>
    </rPh>
    <phoneticPr fontId="29"/>
  </si>
  <si>
    <t>平山 コーチ</t>
    <rPh sb="0" eb="2">
      <t>ヒラヤマ</t>
    </rPh>
    <phoneticPr fontId="29"/>
  </si>
  <si>
    <t>原田 コーチ</t>
    <rPh sb="0" eb="2">
      <t>ハラダ</t>
    </rPh>
    <phoneticPr fontId="29"/>
  </si>
  <si>
    <t>濱田 コーチ</t>
    <rPh sb="0" eb="2">
      <t>ハマダ</t>
    </rPh>
    <phoneticPr fontId="29"/>
  </si>
  <si>
    <t>茂木 コーチ</t>
    <rPh sb="0" eb="2">
      <t>モギ</t>
    </rPh>
    <phoneticPr fontId="29"/>
  </si>
  <si>
    <t>通算出席数</t>
    <rPh sb="0" eb="2">
      <t>ツウサン</t>
    </rPh>
    <rPh sb="2" eb="4">
      <t>シュッセキ</t>
    </rPh>
    <rPh sb="4" eb="5">
      <t>スウ</t>
    </rPh>
    <phoneticPr fontId="29"/>
  </si>
  <si>
    <t>伊原　えいた</t>
    <rPh sb="0" eb="2">
      <t>イハラ</t>
    </rPh>
    <phoneticPr fontId="29"/>
  </si>
  <si>
    <t>努力賞</t>
    <rPh sb="0" eb="2">
      <t>ドリョク</t>
    </rPh>
    <rPh sb="2" eb="3">
      <t>ショウ</t>
    </rPh>
    <phoneticPr fontId="29"/>
  </si>
  <si>
    <t>敢闘賞</t>
    <rPh sb="0" eb="2">
      <t>カントウ</t>
    </rPh>
    <rPh sb="2" eb="3">
      <t>ショウ</t>
    </rPh>
    <phoneticPr fontId="29"/>
  </si>
  <si>
    <t>本田　りょうま</t>
    <rPh sb="0" eb="2">
      <t>ホンダ</t>
    </rPh>
    <phoneticPr fontId="29"/>
  </si>
  <si>
    <t>西尾　コーチ</t>
    <rPh sb="0" eb="2">
      <t>ニシオ</t>
    </rPh>
    <phoneticPr fontId="29"/>
  </si>
  <si>
    <t>米田　こうが</t>
    <rPh sb="0" eb="2">
      <t>ヨネダ</t>
    </rPh>
    <phoneticPr fontId="29"/>
  </si>
  <si>
    <t>中村　たいち</t>
    <rPh sb="0" eb="2">
      <t>ナカムラ</t>
    </rPh>
    <phoneticPr fontId="29"/>
  </si>
  <si>
    <t>精勤賞</t>
    <rPh sb="0" eb="2">
      <t>セイキン</t>
    </rPh>
    <rPh sb="2" eb="3">
      <t>ショウ</t>
    </rPh>
    <phoneticPr fontId="29"/>
  </si>
  <si>
    <t>谷田　じゅんご</t>
    <rPh sb="0" eb="2">
      <t>タニダ</t>
    </rPh>
    <phoneticPr fontId="29"/>
  </si>
  <si>
    <t>西田　たくみ</t>
    <rPh sb="0" eb="2">
      <t>ニシダ</t>
    </rPh>
    <phoneticPr fontId="29"/>
  </si>
  <si>
    <t>西田　ゆうま</t>
    <rPh sb="0" eb="2">
      <t>ニシダ</t>
    </rPh>
    <phoneticPr fontId="29"/>
  </si>
  <si>
    <t>楠田　たくや</t>
    <rPh sb="0" eb="2">
      <t>クスダ</t>
    </rPh>
    <phoneticPr fontId="29"/>
  </si>
  <si>
    <t>池内 あおい</t>
  </si>
  <si>
    <t>懐中電灯</t>
    <rPh sb="0" eb="2">
      <t>カイチュウ</t>
    </rPh>
    <rPh sb="2" eb="4">
      <t>デントウ</t>
    </rPh>
    <phoneticPr fontId="38"/>
  </si>
  <si>
    <t>目覚まし時計</t>
    <rPh sb="0" eb="2">
      <t>メザ</t>
    </rPh>
    <rPh sb="4" eb="6">
      <t>トケイ</t>
    </rPh>
    <phoneticPr fontId="38"/>
  </si>
  <si>
    <t>掛け時計</t>
    <rPh sb="0" eb="1">
      <t>カ</t>
    </rPh>
    <rPh sb="2" eb="4">
      <t>ドケイ</t>
    </rPh>
    <phoneticPr fontId="38"/>
  </si>
  <si>
    <t>空気入れ</t>
    <rPh sb="0" eb="3">
      <t>クウキイ</t>
    </rPh>
    <phoneticPr fontId="38"/>
  </si>
  <si>
    <t>氏　　　　名</t>
    <rPh sb="0" eb="1">
      <t>シ</t>
    </rPh>
    <rPh sb="5" eb="6">
      <t>メイ</t>
    </rPh>
    <phoneticPr fontId="38"/>
  </si>
  <si>
    <t>現在</t>
    <rPh sb="0" eb="2">
      <t>ゲンザイ</t>
    </rPh>
    <phoneticPr fontId="38"/>
  </si>
  <si>
    <t>サボテン</t>
    <phoneticPr fontId="38"/>
  </si>
  <si>
    <t>松原　こうすけ</t>
    <rPh sb="0" eb="2">
      <t>マツバラ</t>
    </rPh>
    <phoneticPr fontId="29"/>
  </si>
  <si>
    <t>3色ボールペン</t>
    <rPh sb="1" eb="2">
      <t>ショク</t>
    </rPh>
    <phoneticPr fontId="38"/>
  </si>
  <si>
    <t>本田 パパ</t>
    <rPh sb="0" eb="2">
      <t>ホンダ</t>
    </rPh>
    <phoneticPr fontId="29"/>
  </si>
  <si>
    <t>女子</t>
    <rPh sb="0" eb="2">
      <t>ジョシ</t>
    </rPh>
    <phoneticPr fontId="29"/>
  </si>
  <si>
    <t>・プラスドライバー</t>
    <phoneticPr fontId="38"/>
  </si>
  <si>
    <t>・マイナスドライバー</t>
    <phoneticPr fontId="38"/>
  </si>
  <si>
    <r>
      <t>シャープペン２B　</t>
    </r>
    <r>
      <rPr>
        <sz val="11"/>
        <color theme="1"/>
        <rFont val="ＭＳ Ｐゴシック"/>
        <family val="2"/>
        <charset val="128"/>
        <scheme val="minor"/>
      </rPr>
      <t>2㎜</t>
    </r>
    <phoneticPr fontId="38"/>
  </si>
  <si>
    <t>・時計ドライバー</t>
    <rPh sb="1" eb="3">
      <t>トケイ</t>
    </rPh>
    <phoneticPr fontId="38"/>
  </si>
  <si>
    <t>・プライヤー</t>
    <phoneticPr fontId="38"/>
  </si>
  <si>
    <t>内橋　みわこ</t>
    <rPh sb="0" eb="2">
      <t>ウチハシ</t>
    </rPh>
    <phoneticPr fontId="29"/>
  </si>
  <si>
    <t>伊原　かんた</t>
    <rPh sb="0" eb="2">
      <t>イハラ</t>
    </rPh>
    <phoneticPr fontId="29"/>
  </si>
  <si>
    <t>大槻　たいせい</t>
    <rPh sb="0" eb="2">
      <t>オオツキ</t>
    </rPh>
    <phoneticPr fontId="29"/>
  </si>
  <si>
    <t>マグカップ</t>
    <phoneticPr fontId="38"/>
  </si>
  <si>
    <t>マイクロファイバー バスタオル</t>
    <phoneticPr fontId="38"/>
  </si>
  <si>
    <t>・ペンチ（小型）</t>
    <rPh sb="5" eb="7">
      <t>コガタ</t>
    </rPh>
    <phoneticPr fontId="38"/>
  </si>
  <si>
    <t>マイクロファイバー フェイスタオル</t>
    <phoneticPr fontId="38"/>
  </si>
  <si>
    <t>柳田　はると</t>
    <rPh sb="0" eb="2">
      <t>ヤナギダ</t>
    </rPh>
    <phoneticPr fontId="29"/>
  </si>
  <si>
    <t>・モンキースパナ</t>
    <phoneticPr fontId="38"/>
  </si>
  <si>
    <t>・ミニハンマー＆釘抜き</t>
    <rPh sb="8" eb="10">
      <t>クギヌ</t>
    </rPh>
    <phoneticPr fontId="38"/>
  </si>
  <si>
    <t>・ツールボックス(工具箱)</t>
    <rPh sb="9" eb="11">
      <t>コウグ</t>
    </rPh>
    <rPh sb="11" eb="12">
      <t>ハコ</t>
    </rPh>
    <phoneticPr fontId="38"/>
  </si>
  <si>
    <t>トップ５</t>
    <phoneticPr fontId="38"/>
  </si>
  <si>
    <t>イラストきんちゃくバッグ（赤色/紺色）</t>
    <rPh sb="13" eb="15">
      <t>アカイロ</t>
    </rPh>
    <rPh sb="16" eb="18">
      <t>コンイロ</t>
    </rPh>
    <phoneticPr fontId="38"/>
  </si>
  <si>
    <t>ヘッドライト</t>
    <phoneticPr fontId="38"/>
  </si>
  <si>
    <t>ネックウォーマー</t>
    <phoneticPr fontId="38"/>
  </si>
  <si>
    <t>・ラジオペンチ</t>
    <phoneticPr fontId="38"/>
  </si>
  <si>
    <t>・潤滑油（スプレー式）</t>
    <rPh sb="1" eb="4">
      <t>ジュンカツユ</t>
    </rPh>
    <rPh sb="9" eb="10">
      <t>シキ</t>
    </rPh>
    <phoneticPr fontId="38"/>
  </si>
  <si>
    <t>・剪定ばさみ</t>
    <rPh sb="1" eb="3">
      <t>センテイ</t>
    </rPh>
    <phoneticPr fontId="38"/>
  </si>
  <si>
    <t>日本代表扇子（せんす）</t>
    <rPh sb="4" eb="6">
      <t>センス</t>
    </rPh>
    <phoneticPr fontId="38"/>
  </si>
  <si>
    <t>木下　コーチ</t>
    <rPh sb="0" eb="2">
      <t>キノシタ</t>
    </rPh>
    <phoneticPr fontId="29"/>
  </si>
  <si>
    <t>5色蛍光ペン</t>
    <rPh sb="1" eb="2">
      <t>ショク</t>
    </rPh>
    <rPh sb="2" eb="4">
      <t>ケイコウ</t>
    </rPh>
    <phoneticPr fontId="38"/>
  </si>
  <si>
    <r>
      <t>シャープペン２B　</t>
    </r>
    <r>
      <rPr>
        <sz val="11"/>
        <color theme="1"/>
        <rFont val="ＭＳ Ｐゴシック"/>
        <family val="2"/>
        <charset val="128"/>
        <scheme val="minor"/>
      </rPr>
      <t>0.5㎜</t>
    </r>
    <phoneticPr fontId="38"/>
  </si>
  <si>
    <r>
      <t>シャープペンHB　</t>
    </r>
    <r>
      <rPr>
        <sz val="11"/>
        <color theme="1"/>
        <rFont val="ＭＳ Ｐゴシック"/>
        <family val="2"/>
        <charset val="128"/>
        <scheme val="minor"/>
      </rPr>
      <t>0.5㎜</t>
    </r>
    <phoneticPr fontId="38"/>
  </si>
  <si>
    <t>ミニＬＥＤライト</t>
    <phoneticPr fontId="38"/>
  </si>
  <si>
    <t>百日賞</t>
    <rPh sb="0" eb="2">
      <t>ヒャクニチ</t>
    </rPh>
    <rPh sb="2" eb="3">
      <t>ショウ</t>
    </rPh>
    <phoneticPr fontId="29"/>
  </si>
  <si>
    <t>出席100日の百日賞☆まであと何日？</t>
    <rPh sb="0" eb="2">
      <t>シュッセキ</t>
    </rPh>
    <rPh sb="5" eb="6">
      <t>ニチ</t>
    </rPh>
    <rPh sb="7" eb="9">
      <t>ヒャクニチ</t>
    </rPh>
    <rPh sb="9" eb="10">
      <t>ショウ</t>
    </rPh>
    <rPh sb="15" eb="17">
      <t>ナンニチ</t>
    </rPh>
    <phoneticPr fontId="38"/>
  </si>
  <si>
    <t>出席100日以上 ☆</t>
    <rPh sb="0" eb="2">
      <t>シュッセキ</t>
    </rPh>
    <rPh sb="5" eb="6">
      <t>ヒ</t>
    </rPh>
    <rPh sb="6" eb="8">
      <t>イジョウ</t>
    </rPh>
    <phoneticPr fontId="29"/>
  </si>
  <si>
    <t>安部　るいと</t>
    <rPh sb="0" eb="2">
      <t>アベ</t>
    </rPh>
    <phoneticPr fontId="29"/>
  </si>
  <si>
    <t>瀧本　コーチ</t>
    <rPh sb="0" eb="1">
      <t>タキ</t>
    </rPh>
    <rPh sb="1" eb="2">
      <t>モト</t>
    </rPh>
    <phoneticPr fontId="29"/>
  </si>
  <si>
    <t>瀬濱　ふみや</t>
    <rPh sb="0" eb="1">
      <t>セ</t>
    </rPh>
    <rPh sb="1" eb="2">
      <t>ハマ</t>
    </rPh>
    <phoneticPr fontId="29"/>
  </si>
  <si>
    <t>山下　いお</t>
    <rPh sb="0" eb="2">
      <t>ヤマシタ</t>
    </rPh>
    <phoneticPr fontId="29"/>
  </si>
  <si>
    <t>野口　たいき</t>
    <rPh sb="0" eb="2">
      <t>ノグチ</t>
    </rPh>
    <phoneticPr fontId="29"/>
  </si>
  <si>
    <t>西田　たくみ</t>
    <rPh sb="0" eb="2">
      <t>ニシダ</t>
    </rPh>
    <phoneticPr fontId="38"/>
  </si>
  <si>
    <t>瀬濱　ふみや</t>
    <rPh sb="0" eb="1">
      <t>セ</t>
    </rPh>
    <rPh sb="1" eb="2">
      <t>ハマ</t>
    </rPh>
    <phoneticPr fontId="38"/>
  </si>
  <si>
    <t>三窪　コーチ</t>
    <phoneticPr fontId="29"/>
  </si>
  <si>
    <t>坪田　りょうが</t>
    <rPh sb="0" eb="2">
      <t>ツボタ</t>
    </rPh>
    <phoneticPr fontId="29"/>
  </si>
  <si>
    <t>木村　ゆうま</t>
    <rPh sb="0" eb="2">
      <t>キムラ</t>
    </rPh>
    <phoneticPr fontId="29"/>
  </si>
  <si>
    <t>藤戸　えいた</t>
    <rPh sb="0" eb="2">
      <t>フジト</t>
    </rPh>
    <phoneticPr fontId="29"/>
  </si>
  <si>
    <t>三和　あきと</t>
    <rPh sb="0" eb="2">
      <t>ミワ</t>
    </rPh>
    <phoneticPr fontId="29"/>
  </si>
  <si>
    <t>三和　あきと</t>
    <phoneticPr fontId="29"/>
  </si>
  <si>
    <t>サッカー用ストッキング</t>
    <rPh sb="4" eb="5">
      <t>ヨウ</t>
    </rPh>
    <phoneticPr fontId="29"/>
  </si>
  <si>
    <t>一般</t>
    <rPh sb="0" eb="2">
      <t>イッパン</t>
    </rPh>
    <phoneticPr fontId="29"/>
  </si>
  <si>
    <t>中2</t>
    <rPh sb="0" eb="1">
      <t>チュウ</t>
    </rPh>
    <phoneticPr fontId="29"/>
  </si>
  <si>
    <t>山下　こうた</t>
    <rPh sb="0" eb="2">
      <t>ヤマシタ</t>
    </rPh>
    <phoneticPr fontId="29"/>
  </si>
  <si>
    <t>ストップウォッチ</t>
    <phoneticPr fontId="29"/>
  </si>
  <si>
    <t>出席50日以上 ▲</t>
    <rPh sb="0" eb="2">
      <t>シュッセキ</t>
    </rPh>
    <rPh sb="4" eb="5">
      <t>ニチ</t>
    </rPh>
    <rPh sb="5" eb="7">
      <t>イジョウ</t>
    </rPh>
    <phoneticPr fontId="29"/>
  </si>
  <si>
    <t>出席70日以上 ■</t>
    <rPh sb="0" eb="2">
      <t>シュッセキ</t>
    </rPh>
    <rPh sb="4" eb="5">
      <t>ヒ</t>
    </rPh>
    <rPh sb="5" eb="7">
      <t>イジョウ</t>
    </rPh>
    <phoneticPr fontId="29"/>
  </si>
  <si>
    <t>出席85日以上 ●</t>
    <rPh sb="0" eb="2">
      <t>シュッセキ</t>
    </rPh>
    <rPh sb="4" eb="5">
      <t>ヒ</t>
    </rPh>
    <rPh sb="5" eb="7">
      <t>イジョウ</t>
    </rPh>
    <phoneticPr fontId="29"/>
  </si>
  <si>
    <t>4月</t>
    <rPh sb="1" eb="2">
      <t>ガツ</t>
    </rPh>
    <phoneticPr fontId="29"/>
  </si>
  <si>
    <t>4月出席数</t>
    <rPh sb="1" eb="2">
      <t>ガツ</t>
    </rPh>
    <rPh sb="2" eb="4">
      <t>シュッセキ</t>
    </rPh>
    <rPh sb="4" eb="5">
      <t>スウ</t>
    </rPh>
    <phoneticPr fontId="29"/>
  </si>
  <si>
    <t>5月</t>
    <rPh sb="1" eb="2">
      <t>ガツ</t>
    </rPh>
    <phoneticPr fontId="29"/>
  </si>
  <si>
    <t>5月出席数</t>
    <rPh sb="1" eb="2">
      <t>ガツ</t>
    </rPh>
    <rPh sb="2" eb="4">
      <t>シュッセキ</t>
    </rPh>
    <rPh sb="4" eb="5">
      <t>スウ</t>
    </rPh>
    <phoneticPr fontId="29"/>
  </si>
  <si>
    <t>6月</t>
    <rPh sb="1" eb="2">
      <t>ガツ</t>
    </rPh>
    <phoneticPr fontId="29"/>
  </si>
  <si>
    <t>6月出席数</t>
    <rPh sb="1" eb="2">
      <t>ガツ</t>
    </rPh>
    <rPh sb="2" eb="4">
      <t>シュッセキ</t>
    </rPh>
    <rPh sb="4" eb="5">
      <t>スウ</t>
    </rPh>
    <phoneticPr fontId="29"/>
  </si>
  <si>
    <t>7月</t>
    <rPh sb="1" eb="2">
      <t>ガツ</t>
    </rPh>
    <phoneticPr fontId="29"/>
  </si>
  <si>
    <t>7月出席数</t>
    <rPh sb="1" eb="2">
      <t>ガツ</t>
    </rPh>
    <rPh sb="2" eb="4">
      <t>シュッセキ</t>
    </rPh>
    <rPh sb="4" eb="5">
      <t>スウ</t>
    </rPh>
    <phoneticPr fontId="29"/>
  </si>
  <si>
    <t>8月</t>
    <rPh sb="1" eb="2">
      <t>ガツ</t>
    </rPh>
    <phoneticPr fontId="29"/>
  </si>
  <si>
    <t>8月出席数</t>
    <rPh sb="1" eb="2">
      <t>ガツ</t>
    </rPh>
    <rPh sb="2" eb="4">
      <t>シュッセキ</t>
    </rPh>
    <rPh sb="4" eb="5">
      <t>スウ</t>
    </rPh>
    <phoneticPr fontId="29"/>
  </si>
  <si>
    <t>9月</t>
    <rPh sb="1" eb="2">
      <t>ガツ</t>
    </rPh>
    <phoneticPr fontId="29"/>
  </si>
  <si>
    <t>9月出席数</t>
    <rPh sb="1" eb="2">
      <t>ガツ</t>
    </rPh>
    <rPh sb="2" eb="4">
      <t>シュッセキ</t>
    </rPh>
    <rPh sb="4" eb="5">
      <t>スウ</t>
    </rPh>
    <phoneticPr fontId="29"/>
  </si>
  <si>
    <t>出席　50日の努力賞▲まであと何日？</t>
    <rPh sb="0" eb="2">
      <t>シュッセキ</t>
    </rPh>
    <rPh sb="5" eb="6">
      <t>ニチ</t>
    </rPh>
    <rPh sb="7" eb="9">
      <t>ドリョク</t>
    </rPh>
    <rPh sb="9" eb="10">
      <t>ショウ</t>
    </rPh>
    <rPh sb="15" eb="17">
      <t>ナンニチ</t>
    </rPh>
    <phoneticPr fontId="38"/>
  </si>
  <si>
    <t>出席　70日の敢闘賞■まであと何日？</t>
    <rPh sb="0" eb="2">
      <t>シュッセキ</t>
    </rPh>
    <rPh sb="5" eb="6">
      <t>ニチ</t>
    </rPh>
    <rPh sb="7" eb="9">
      <t>カントウ</t>
    </rPh>
    <rPh sb="9" eb="10">
      <t>ショウ</t>
    </rPh>
    <rPh sb="15" eb="17">
      <t>ナンニチ</t>
    </rPh>
    <phoneticPr fontId="38"/>
  </si>
  <si>
    <t>出席　85日の精勤賞●まであと何日？</t>
    <rPh sb="0" eb="2">
      <t>シュッセキ</t>
    </rPh>
    <rPh sb="5" eb="6">
      <t>ニチ</t>
    </rPh>
    <rPh sb="7" eb="9">
      <t>セイキン</t>
    </rPh>
    <rPh sb="9" eb="10">
      <t>ショウ</t>
    </rPh>
    <rPh sb="15" eb="17">
      <t>ナンニチ</t>
    </rPh>
    <phoneticPr fontId="38"/>
  </si>
  <si>
    <t>西村　ことば</t>
    <rPh sb="0" eb="2">
      <t>ニシムラ</t>
    </rPh>
    <phoneticPr fontId="29"/>
  </si>
  <si>
    <t>高取　ひなた</t>
    <rPh sb="0" eb="2">
      <t>タカトリ</t>
    </rPh>
    <phoneticPr fontId="29"/>
  </si>
  <si>
    <t>平山タツ　コーチ</t>
    <rPh sb="0" eb="2">
      <t>ヒラヤマ</t>
    </rPh>
    <phoneticPr fontId="29"/>
  </si>
  <si>
    <t>方山あゆむ　コーチ</t>
    <rPh sb="0" eb="2">
      <t>カタヤマ</t>
    </rPh>
    <phoneticPr fontId="29"/>
  </si>
  <si>
    <t>水谷れお　コーチ</t>
    <rPh sb="0" eb="2">
      <t>ミズタニ</t>
    </rPh>
    <phoneticPr fontId="29"/>
  </si>
  <si>
    <t>森田　ちひろ</t>
    <rPh sb="0" eb="2">
      <t>モリタ</t>
    </rPh>
    <phoneticPr fontId="29"/>
  </si>
  <si>
    <t>高取　そうすけ</t>
    <rPh sb="0" eb="2">
      <t>タカトリ</t>
    </rPh>
    <phoneticPr fontId="29"/>
  </si>
  <si>
    <t>池内　パパ</t>
    <rPh sb="0" eb="2">
      <t>イケウチ</t>
    </rPh>
    <phoneticPr fontId="29"/>
  </si>
  <si>
    <t>山下　こうた</t>
    <rPh sb="0" eb="2">
      <t>ヤマシタ</t>
    </rPh>
    <phoneticPr fontId="29"/>
  </si>
  <si>
    <t>田村　りゅうせい</t>
    <rPh sb="0" eb="2">
      <t>タムラ</t>
    </rPh>
    <phoneticPr fontId="29"/>
  </si>
  <si>
    <t>原田　コーチ</t>
    <rPh sb="0" eb="2">
      <t>ハラダ</t>
    </rPh>
    <phoneticPr fontId="29"/>
  </si>
  <si>
    <t>ミニ扇風機（キャップ無し）</t>
    <rPh sb="2" eb="5">
      <t>センプウキ</t>
    </rPh>
    <rPh sb="10" eb="11">
      <t>ナ</t>
    </rPh>
    <phoneticPr fontId="38"/>
  </si>
  <si>
    <t>ミニ扇風機（キャップ付き）</t>
    <rPh sb="2" eb="5">
      <t>センプウキ</t>
    </rPh>
    <rPh sb="10" eb="11">
      <t>ツ</t>
    </rPh>
    <phoneticPr fontId="38"/>
  </si>
  <si>
    <t>林　　りこ</t>
    <rPh sb="0" eb="1">
      <t>ハヤシ</t>
    </rPh>
    <phoneticPr fontId="29"/>
  </si>
  <si>
    <t>松本　ひなた</t>
    <rPh sb="0" eb="2">
      <t>マツモト</t>
    </rPh>
    <phoneticPr fontId="29"/>
  </si>
  <si>
    <t>岩田　そううん</t>
    <rPh sb="0" eb="2">
      <t>イワタ</t>
    </rPh>
    <phoneticPr fontId="29"/>
  </si>
  <si>
    <t>加古　いつき</t>
    <rPh sb="0" eb="2">
      <t>カコ</t>
    </rPh>
    <phoneticPr fontId="29"/>
  </si>
  <si>
    <t>池谷　そう</t>
    <rPh sb="0" eb="2">
      <t>イケガヤ</t>
    </rPh>
    <phoneticPr fontId="29"/>
  </si>
  <si>
    <t>池谷　さえ</t>
    <rPh sb="0" eb="2">
      <t>イケガヤ</t>
    </rPh>
    <phoneticPr fontId="29"/>
  </si>
  <si>
    <t>高木　りゅうせい</t>
    <rPh sb="0" eb="2">
      <t>タカギ</t>
    </rPh>
    <phoneticPr fontId="29"/>
  </si>
  <si>
    <t>池内　しゅう</t>
    <rPh sb="0" eb="2">
      <t>イケウチ</t>
    </rPh>
    <phoneticPr fontId="29"/>
  </si>
  <si>
    <t>難波　いちはる</t>
    <rPh sb="0" eb="2">
      <t>ナンバ</t>
    </rPh>
    <phoneticPr fontId="29"/>
  </si>
  <si>
    <t>中村　はじめ</t>
    <rPh sb="0" eb="2">
      <t>ナカムラ</t>
    </rPh>
    <phoneticPr fontId="29"/>
  </si>
  <si>
    <t>幡多　ゆづき</t>
    <rPh sb="0" eb="2">
      <t>ハタ</t>
    </rPh>
    <phoneticPr fontId="29"/>
  </si>
  <si>
    <t>ミニ扇風機（パンダ：＠500）</t>
    <rPh sb="2" eb="5">
      <t>センプウキ</t>
    </rPh>
    <phoneticPr fontId="29"/>
  </si>
  <si>
    <t>ミニ扇風機（キティちゃん：＠600）</t>
    <rPh sb="2" eb="5">
      <t>センプウキ</t>
    </rPh>
    <phoneticPr fontId="29"/>
  </si>
  <si>
    <t>ガンバのコンパクトドラムバッグ</t>
    <phoneticPr fontId="29"/>
  </si>
  <si>
    <t>もちもちクッション（＠600）</t>
    <phoneticPr fontId="29"/>
  </si>
  <si>
    <t>腕時計（＠300）</t>
    <rPh sb="0" eb="1">
      <t>ウデ</t>
    </rPh>
    <rPh sb="1" eb="3">
      <t>ドケイ</t>
    </rPh>
    <phoneticPr fontId="29"/>
  </si>
  <si>
    <t>腕時計（＠100）</t>
    <rPh sb="0" eb="1">
      <t>ウデ</t>
    </rPh>
    <rPh sb="1" eb="3">
      <t>トケイ</t>
    </rPh>
    <phoneticPr fontId="38"/>
  </si>
  <si>
    <t>トランプ</t>
    <phoneticPr fontId="29"/>
  </si>
  <si>
    <t>コンパクト三脚＠500</t>
    <rPh sb="5" eb="7">
      <t>サンキャク</t>
    </rPh>
    <phoneticPr fontId="29"/>
  </si>
  <si>
    <t>シャープペン付4色ボールペン</t>
    <rPh sb="6" eb="7">
      <t>ツキ</t>
    </rPh>
    <rPh sb="8" eb="9">
      <t>ショク</t>
    </rPh>
    <phoneticPr fontId="29"/>
  </si>
  <si>
    <t>シャープペンの芯２B　0.5㎜</t>
    <rPh sb="7" eb="8">
      <t>シン</t>
    </rPh>
    <phoneticPr fontId="38"/>
  </si>
  <si>
    <t>電動式消しゴム</t>
    <rPh sb="0" eb="3">
      <t>デンドウシキ</t>
    </rPh>
    <rPh sb="3" eb="4">
      <t>ケ</t>
    </rPh>
    <phoneticPr fontId="29"/>
  </si>
  <si>
    <t>電動式消しゴムの替えゴム</t>
    <rPh sb="0" eb="3">
      <t>デンドウシキ</t>
    </rPh>
    <rPh sb="3" eb="4">
      <t>ケ</t>
    </rPh>
    <rPh sb="8" eb="9">
      <t>カ</t>
    </rPh>
    <phoneticPr fontId="29"/>
  </si>
  <si>
    <t>シャープペン付3色ボールペン</t>
    <rPh sb="6" eb="7">
      <t>ツキ</t>
    </rPh>
    <rPh sb="8" eb="9">
      <t>ショク</t>
    </rPh>
    <phoneticPr fontId="29"/>
  </si>
  <si>
    <t>中1</t>
    <rPh sb="0" eb="1">
      <t>チュウ</t>
    </rPh>
    <phoneticPr fontId="29"/>
  </si>
  <si>
    <t>1年・園児</t>
    <phoneticPr fontId="29"/>
  </si>
  <si>
    <t>２０20年度前期（4月～9月）　舞子台緑地公園早朝練習出席表</t>
    <rPh sb="6" eb="8">
      <t>ゼンキ</t>
    </rPh>
    <rPh sb="10" eb="11">
      <t>ガツ</t>
    </rPh>
    <rPh sb="13" eb="14">
      <t>ガツ</t>
    </rPh>
    <phoneticPr fontId="29"/>
  </si>
  <si>
    <t>◎</t>
  </si>
  <si>
    <t>〇</t>
  </si>
  <si>
    <t>藤本　ゆうと</t>
    <rPh sb="0" eb="2">
      <t>フジモト</t>
    </rPh>
    <phoneticPr fontId="29"/>
  </si>
  <si>
    <t>△</t>
  </si>
  <si>
    <t>☆</t>
  </si>
  <si>
    <t>壇上　りひと</t>
    <rPh sb="0" eb="2">
      <t>ダンジョウ</t>
    </rPh>
    <phoneticPr fontId="29"/>
  </si>
  <si>
    <t>久武　れい</t>
    <rPh sb="0" eb="2">
      <t>ヒサタケ</t>
    </rPh>
    <phoneticPr fontId="29"/>
  </si>
  <si>
    <t>榮元　こうた</t>
    <rPh sb="0" eb="1">
      <t>エイ</t>
    </rPh>
    <rPh sb="1" eb="2">
      <t>モト</t>
    </rPh>
    <phoneticPr fontId="29"/>
  </si>
  <si>
    <t>松田　おうすけ</t>
    <rPh sb="0" eb="2">
      <t>マツダ</t>
    </rPh>
    <phoneticPr fontId="29"/>
  </si>
  <si>
    <t>勢力　かずき</t>
    <rPh sb="0" eb="2">
      <t>セイリキ</t>
    </rPh>
    <phoneticPr fontId="29"/>
  </si>
  <si>
    <t>三和　コーチ</t>
    <rPh sb="0" eb="2">
      <t>ミワ</t>
    </rPh>
    <phoneticPr fontId="29"/>
  </si>
  <si>
    <t>横山　いと</t>
    <rPh sb="0" eb="2">
      <t>ヨコヤマ</t>
    </rPh>
    <phoneticPr fontId="29"/>
  </si>
  <si>
    <t>日置　しゅんと</t>
    <rPh sb="0" eb="2">
      <t>ヒオキ</t>
    </rPh>
    <phoneticPr fontId="29"/>
  </si>
  <si>
    <t>伊藤　りょういちろう</t>
    <rPh sb="0" eb="2">
      <t>イトウ</t>
    </rPh>
    <phoneticPr fontId="29"/>
  </si>
  <si>
    <t>前田　おうすけ</t>
    <rPh sb="0" eb="2">
      <t>マエダ</t>
    </rPh>
    <phoneticPr fontId="29"/>
  </si>
  <si>
    <t>日置　ゆうと</t>
    <rPh sb="0" eb="2">
      <t>ヒオキ</t>
    </rPh>
    <phoneticPr fontId="29"/>
  </si>
  <si>
    <t>永久　たかゆき</t>
    <rPh sb="0" eb="2">
      <t>エイキュウ</t>
    </rPh>
    <phoneticPr fontId="29"/>
  </si>
  <si>
    <t>神川　あきと</t>
    <rPh sb="0" eb="2">
      <t>カミカワ</t>
    </rPh>
    <phoneticPr fontId="29"/>
  </si>
  <si>
    <t>白潟　そうた</t>
    <rPh sb="0" eb="1">
      <t>シロ</t>
    </rPh>
    <rPh sb="1" eb="2">
      <t>カタ</t>
    </rPh>
    <phoneticPr fontId="29"/>
  </si>
  <si>
    <t>井貫　あいと</t>
    <rPh sb="0" eb="2">
      <t>イヌキ</t>
    </rPh>
    <phoneticPr fontId="29"/>
  </si>
  <si>
    <t>伊原　かんた</t>
    <rPh sb="0" eb="2">
      <t>イハラ</t>
    </rPh>
    <phoneticPr fontId="29"/>
  </si>
  <si>
    <t>中村　はじめ</t>
    <rPh sb="0" eb="2">
      <t>ナカムラ</t>
    </rPh>
    <phoneticPr fontId="29"/>
  </si>
  <si>
    <t>久武　れい</t>
    <rPh sb="0" eb="2">
      <t>ヒサタケ</t>
    </rPh>
    <phoneticPr fontId="38"/>
  </si>
  <si>
    <t>榮元　こうた</t>
    <phoneticPr fontId="29"/>
  </si>
  <si>
    <t>勢力　かずき</t>
    <phoneticPr fontId="29"/>
  </si>
  <si>
    <t>岩田　そううん</t>
    <rPh sb="0" eb="2">
      <t>イワタ</t>
    </rPh>
    <phoneticPr fontId="29"/>
  </si>
  <si>
    <t>壇上　りひと</t>
    <phoneticPr fontId="29"/>
  </si>
  <si>
    <t>前田　おうすけ</t>
    <phoneticPr fontId="29"/>
  </si>
  <si>
    <t>鉛筆削り</t>
    <rPh sb="0" eb="2">
      <t>エンピツ</t>
    </rPh>
    <rPh sb="2" eb="3">
      <t>ケズ</t>
    </rPh>
    <phoneticPr fontId="38"/>
  </si>
  <si>
    <t>幡多　ゆづき</t>
    <phoneticPr fontId="29"/>
  </si>
  <si>
    <t>尾崎　かれん</t>
    <phoneticPr fontId="29"/>
  </si>
  <si>
    <t>横山　えいた</t>
    <rPh sb="0" eb="2">
      <t>ヨコヤマ</t>
    </rPh>
    <phoneticPr fontId="29"/>
  </si>
  <si>
    <t>中3</t>
    <rPh sb="0" eb="1">
      <t>チュウ</t>
    </rPh>
    <phoneticPr fontId="29"/>
  </si>
  <si>
    <t>三窪　つばき</t>
    <rPh sb="0" eb="2">
      <t>ミクボ</t>
    </rPh>
    <phoneticPr fontId="29"/>
  </si>
  <si>
    <t>田中　ゆうき</t>
    <rPh sb="0" eb="2">
      <t>タナカ</t>
    </rPh>
    <phoneticPr fontId="29"/>
  </si>
  <si>
    <t>◎</t>
    <phoneticPr fontId="29"/>
  </si>
  <si>
    <t>◎
▲</t>
    <phoneticPr fontId="29"/>
  </si>
  <si>
    <t>2020/4/1～9/30の出席日数</t>
    <rPh sb="14" eb="16">
      <t>シュッセキ</t>
    </rPh>
    <rPh sb="16" eb="18">
      <t>ニッスウ</t>
    </rPh>
    <phoneticPr fontId="38"/>
  </si>
  <si>
    <t>◎
-1</t>
    <phoneticPr fontId="29"/>
  </si>
  <si>
    <t>◎
-2</t>
    <phoneticPr fontId="29"/>
  </si>
  <si>
    <t>▲
◎</t>
    <phoneticPr fontId="29"/>
  </si>
  <si>
    <t>缶ジュース（サイダー1、ラムネ1）</t>
    <rPh sb="0" eb="1">
      <t>カン</t>
    </rPh>
    <phoneticPr fontId="32"/>
  </si>
  <si>
    <t>缶ジュース（サイダー3、ラムネ2）</t>
    <rPh sb="0" eb="1">
      <t>カン</t>
    </rPh>
    <phoneticPr fontId="32"/>
  </si>
  <si>
    <t>缶ジュース（サイダー3、ラムネ2）×各3</t>
    <rPh sb="0" eb="1">
      <t>カン</t>
    </rPh>
    <rPh sb="18" eb="19">
      <t>カク</t>
    </rPh>
    <phoneticPr fontId="32"/>
  </si>
  <si>
    <t>缶ジュース（アップル4、ラムネ5、スコール6）</t>
    <rPh sb="0" eb="1">
      <t>カン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</si>
</sst>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m/d\(aaa\)"/>
    <numFmt numFmtId="178" formatCode="yyyy/m/d\(aaa\)"/>
    <numFmt numFmtId="183" formatCode="m/d;@"/>
  </numFmts>
  <fonts count="4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HGS創英角ｺﾞｼｯｸUB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66CC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8" fillId="0" borderId="0"/>
    <xf numFmtId="0" fontId="28" fillId="0" borderId="0">
      <alignment vertical="center"/>
    </xf>
    <xf numFmtId="0" fontId="27" fillId="0" borderId="0">
      <alignment vertical="center"/>
    </xf>
  </cellStyleXfs>
  <cellXfs count="176">
    <xf numFmtId="0" fontId="0" fillId="0" borderId="0" xfId="0"/>
    <xf numFmtId="0" fontId="28" fillId="0" borderId="0" xfId="1" applyBorder="1"/>
    <xf numFmtId="0" fontId="28" fillId="0" borderId="0" xfId="2">
      <alignment vertical="center"/>
    </xf>
    <xf numFmtId="0" fontId="30" fillId="0" borderId="0" xfId="1" applyFont="1" applyFill="1" applyBorder="1" applyAlignment="1"/>
    <xf numFmtId="177" fontId="28" fillId="0" borderId="0" xfId="2" applyNumberFormat="1">
      <alignment vertical="center"/>
    </xf>
    <xf numFmtId="0" fontId="32" fillId="0" borderId="0" xfId="2" applyFont="1" applyFill="1" applyAlignment="1">
      <alignment vertical="center"/>
    </xf>
    <xf numFmtId="0" fontId="33" fillId="0" borderId="0" xfId="0" applyFont="1" applyFill="1"/>
    <xf numFmtId="0" fontId="34" fillId="0" borderId="0" xfId="2" applyFont="1">
      <alignment vertical="center"/>
    </xf>
    <xf numFmtId="0" fontId="30" fillId="0" borderId="0" xfId="2" applyFont="1">
      <alignment vertical="center"/>
    </xf>
    <xf numFmtId="0" fontId="31" fillId="0" borderId="0" xfId="2" applyFont="1" applyFill="1" applyAlignment="1">
      <alignment vertical="center"/>
    </xf>
    <xf numFmtId="177" fontId="31" fillId="0" borderId="3" xfId="0" applyNumberFormat="1" applyFont="1" applyFill="1" applyBorder="1" applyAlignment="1">
      <alignment horizontal="center" vertical="center"/>
    </xf>
    <xf numFmtId="176" fontId="31" fillId="0" borderId="3" xfId="0" applyNumberFormat="1" applyFont="1" applyFill="1" applyBorder="1" applyAlignment="1">
      <alignment horizontal="center" vertical="center"/>
    </xf>
    <xf numFmtId="176" fontId="31" fillId="2" borderId="6" xfId="0" applyNumberFormat="1" applyFont="1" applyFill="1" applyBorder="1" applyAlignment="1">
      <alignment horizontal="center" vertical="center"/>
    </xf>
    <xf numFmtId="0" fontId="31" fillId="0" borderId="0" xfId="2" applyFont="1" applyFill="1" applyAlignment="1">
      <alignment horizontal="center" vertical="center"/>
    </xf>
    <xf numFmtId="0" fontId="31" fillId="0" borderId="2" xfId="1" applyFont="1" applyFill="1" applyBorder="1" applyAlignment="1">
      <alignment horizontal="center" vertical="center"/>
    </xf>
    <xf numFmtId="0" fontId="35" fillId="0" borderId="7" xfId="2" applyFont="1" applyFill="1" applyBorder="1" applyAlignment="1">
      <alignment horizontal="center" vertical="center"/>
    </xf>
    <xf numFmtId="176" fontId="31" fillId="4" borderId="11" xfId="0" applyNumberFormat="1" applyFont="1" applyFill="1" applyBorder="1" applyAlignment="1">
      <alignment horizontal="center" vertical="center"/>
    </xf>
    <xf numFmtId="0" fontId="30" fillId="0" borderId="0" xfId="2" applyFont="1" applyBorder="1">
      <alignment vertical="center"/>
    </xf>
    <xf numFmtId="0" fontId="30" fillId="0" borderId="0" xfId="2" applyFont="1" applyAlignment="1">
      <alignment vertical="top"/>
    </xf>
    <xf numFmtId="0" fontId="30" fillId="0" borderId="0" xfId="2" applyFont="1" applyBorder="1" applyAlignment="1">
      <alignment vertical="top"/>
    </xf>
    <xf numFmtId="0" fontId="0" fillId="4" borderId="1" xfId="0" applyFont="1" applyFill="1" applyBorder="1" applyAlignment="1">
      <alignment horizontal="center" vertical="top" textRotation="255" wrapText="1"/>
    </xf>
    <xf numFmtId="0" fontId="31" fillId="0" borderId="0" xfId="2" applyFont="1" applyFill="1" applyBorder="1" applyAlignment="1">
      <alignment vertical="center"/>
    </xf>
    <xf numFmtId="0" fontId="0" fillId="6" borderId="15" xfId="0" applyFont="1" applyFill="1" applyBorder="1" applyAlignment="1">
      <alignment horizontal="center" vertical="top" textRotation="255" wrapText="1"/>
    </xf>
    <xf numFmtId="0" fontId="0" fillId="5" borderId="1" xfId="0" applyFont="1" applyFill="1" applyBorder="1" applyAlignment="1">
      <alignment horizontal="center" vertical="top" textRotation="255"/>
    </xf>
    <xf numFmtId="0" fontId="33" fillId="0" borderId="0" xfId="0" applyFont="1" applyFill="1" applyAlignment="1">
      <alignment horizontal="center"/>
    </xf>
    <xf numFmtId="0" fontId="28" fillId="0" borderId="0" xfId="2" applyAlignment="1">
      <alignment horizontal="center" vertical="center"/>
    </xf>
    <xf numFmtId="0" fontId="35" fillId="0" borderId="17" xfId="2" applyFont="1" applyFill="1" applyBorder="1" applyAlignment="1">
      <alignment horizontal="center" vertical="center"/>
    </xf>
    <xf numFmtId="0" fontId="35" fillId="0" borderId="17" xfId="2" applyFont="1" applyFill="1" applyBorder="1" applyAlignment="1">
      <alignment horizontal="center" vertical="center" shrinkToFit="1"/>
    </xf>
    <xf numFmtId="176" fontId="31" fillId="4" borderId="6" xfId="0" applyNumberFormat="1" applyFont="1" applyFill="1" applyBorder="1" applyAlignment="1">
      <alignment horizontal="center" vertical="center" shrinkToFit="1"/>
    </xf>
    <xf numFmtId="176" fontId="31" fillId="4" borderId="10" xfId="0" applyNumberFormat="1" applyFont="1" applyFill="1" applyBorder="1" applyAlignment="1">
      <alignment horizontal="center" vertical="center" shrinkToFit="1"/>
    </xf>
    <xf numFmtId="0" fontId="31" fillId="0" borderId="0" xfId="2" applyFont="1" applyFill="1" applyAlignment="1">
      <alignment horizontal="center" vertical="center" shrinkToFit="1"/>
    </xf>
    <xf numFmtId="0" fontId="27" fillId="0" borderId="0" xfId="3">
      <alignment vertical="center"/>
    </xf>
    <xf numFmtId="0" fontId="27" fillId="0" borderId="0" xfId="3" applyAlignment="1">
      <alignment vertical="top" textRotation="255"/>
    </xf>
    <xf numFmtId="0" fontId="39" fillId="0" borderId="0" xfId="3" applyFont="1" applyAlignment="1">
      <alignment horizontal="center" vertical="center"/>
    </xf>
    <xf numFmtId="0" fontId="39" fillId="0" borderId="25" xfId="3" applyFont="1" applyBorder="1" applyAlignment="1">
      <alignment horizontal="center" vertical="center"/>
    </xf>
    <xf numFmtId="0" fontId="39" fillId="0" borderId="26" xfId="3" applyFont="1" applyBorder="1" applyAlignment="1">
      <alignment horizontal="center" vertical="center"/>
    </xf>
    <xf numFmtId="0" fontId="39" fillId="0" borderId="30" xfId="3" applyFont="1" applyBorder="1" applyAlignment="1">
      <alignment horizontal="center" vertical="center"/>
    </xf>
    <xf numFmtId="0" fontId="39" fillId="0" borderId="31" xfId="3" applyFont="1" applyBorder="1" applyAlignment="1">
      <alignment horizontal="center" vertical="center"/>
    </xf>
    <xf numFmtId="178" fontId="27" fillId="0" borderId="0" xfId="3" applyNumberFormat="1">
      <alignment vertical="center"/>
    </xf>
    <xf numFmtId="0" fontId="28" fillId="8" borderId="18" xfId="2" applyFill="1" applyBorder="1" applyAlignment="1">
      <alignment horizontal="center" vertical="center" shrinkToFit="1"/>
    </xf>
    <xf numFmtId="0" fontId="28" fillId="8" borderId="3" xfId="2" applyFill="1" applyBorder="1" applyAlignment="1">
      <alignment horizontal="center" vertical="center" shrinkToFit="1"/>
    </xf>
    <xf numFmtId="0" fontId="28" fillId="8" borderId="24" xfId="2" applyFill="1" applyBorder="1" applyAlignment="1">
      <alignment horizontal="center" vertical="center" shrinkToFit="1"/>
    </xf>
    <xf numFmtId="0" fontId="28" fillId="8" borderId="14" xfId="2" applyFill="1" applyBorder="1" applyAlignment="1">
      <alignment horizontal="center" vertical="center" shrinkToFit="1"/>
    </xf>
    <xf numFmtId="0" fontId="36" fillId="0" borderId="3" xfId="0" applyFont="1" applyFill="1" applyBorder="1" applyAlignment="1">
      <alignment horizontal="center" vertical="center" shrinkToFit="1"/>
    </xf>
    <xf numFmtId="0" fontId="36" fillId="0" borderId="4" xfId="0" applyFont="1" applyFill="1" applyBorder="1" applyAlignment="1">
      <alignment horizontal="center" vertical="center" shrinkToFit="1"/>
    </xf>
    <xf numFmtId="0" fontId="36" fillId="0" borderId="5" xfId="0" applyFont="1" applyFill="1" applyBorder="1" applyAlignment="1">
      <alignment horizontal="center" vertical="center" shrinkToFit="1"/>
    </xf>
    <xf numFmtId="176" fontId="31" fillId="2" borderId="6" xfId="0" applyNumberFormat="1" applyFont="1" applyFill="1" applyBorder="1" applyAlignment="1">
      <alignment horizontal="center" vertical="center" shrinkToFit="1"/>
    </xf>
    <xf numFmtId="176" fontId="31" fillId="2" borderId="10" xfId="0" applyNumberFormat="1" applyFont="1" applyFill="1" applyBorder="1" applyAlignment="1">
      <alignment horizontal="center" vertical="center" shrinkToFit="1"/>
    </xf>
    <xf numFmtId="0" fontId="27" fillId="0" borderId="0" xfId="3" applyAlignment="1">
      <alignment horizontal="center" vertical="center"/>
    </xf>
    <xf numFmtId="0" fontId="40" fillId="0" borderId="42" xfId="3" applyFont="1" applyBorder="1" applyAlignment="1">
      <alignment horizontal="center" vertical="top" textRotation="255"/>
    </xf>
    <xf numFmtId="0" fontId="40" fillId="0" borderId="43" xfId="3" applyFont="1" applyBorder="1" applyAlignment="1">
      <alignment horizontal="center" vertical="top" textRotation="255"/>
    </xf>
    <xf numFmtId="0" fontId="39" fillId="0" borderId="46" xfId="3" applyFont="1" applyBorder="1" applyAlignment="1">
      <alignment horizontal="center" vertical="center"/>
    </xf>
    <xf numFmtId="0" fontId="39" fillId="0" borderId="47" xfId="3" applyFont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top" textRotation="255" wrapText="1"/>
    </xf>
    <xf numFmtId="0" fontId="41" fillId="0" borderId="0" xfId="3" applyFont="1">
      <alignment vertical="center"/>
    </xf>
    <xf numFmtId="0" fontId="40" fillId="0" borderId="49" xfId="3" applyFont="1" applyBorder="1" applyAlignment="1">
      <alignment horizontal="center" vertical="top" textRotation="255"/>
    </xf>
    <xf numFmtId="0" fontId="27" fillId="0" borderId="27" xfId="3" applyFill="1" applyBorder="1" applyAlignment="1">
      <alignment horizontal="center" vertical="center"/>
    </xf>
    <xf numFmtId="0" fontId="39" fillId="0" borderId="25" xfId="3" applyFont="1" applyFill="1" applyBorder="1" applyAlignment="1">
      <alignment horizontal="center" vertical="center"/>
    </xf>
    <xf numFmtId="0" fontId="39" fillId="0" borderId="48" xfId="3" applyFont="1" applyFill="1" applyBorder="1" applyAlignment="1">
      <alignment horizontal="center" vertical="center"/>
    </xf>
    <xf numFmtId="0" fontId="27" fillId="0" borderId="34" xfId="3" applyFill="1" applyBorder="1">
      <alignment vertical="center"/>
    </xf>
    <xf numFmtId="0" fontId="27" fillId="0" borderId="35" xfId="3" applyFill="1" applyBorder="1">
      <alignment vertical="center"/>
    </xf>
    <xf numFmtId="0" fontId="27" fillId="0" borderId="29" xfId="3" applyFill="1" applyBorder="1" applyAlignment="1">
      <alignment horizontal="center" vertical="center"/>
    </xf>
    <xf numFmtId="0" fontId="39" fillId="0" borderId="28" xfId="3" applyFont="1" applyFill="1" applyBorder="1" applyAlignment="1">
      <alignment horizontal="center" vertical="center"/>
    </xf>
    <xf numFmtId="0" fontId="39" fillId="0" borderId="50" xfId="3" applyFont="1" applyFill="1" applyBorder="1" applyAlignment="1">
      <alignment horizontal="center" vertical="center"/>
    </xf>
    <xf numFmtId="0" fontId="25" fillId="0" borderId="34" xfId="3" applyFont="1" applyFill="1" applyBorder="1">
      <alignment vertical="center"/>
    </xf>
    <xf numFmtId="0" fontId="24" fillId="0" borderId="34" xfId="3" applyFont="1" applyFill="1" applyBorder="1">
      <alignment vertical="center"/>
    </xf>
    <xf numFmtId="0" fontId="43" fillId="0" borderId="34" xfId="3" applyFont="1" applyFill="1" applyBorder="1">
      <alignment vertical="center"/>
    </xf>
    <xf numFmtId="0" fontId="22" fillId="0" borderId="34" xfId="3" applyFont="1" applyFill="1" applyBorder="1">
      <alignment vertical="center"/>
    </xf>
    <xf numFmtId="0" fontId="21" fillId="0" borderId="34" xfId="3" applyFont="1" applyFill="1" applyBorder="1">
      <alignment vertical="center"/>
    </xf>
    <xf numFmtId="0" fontId="20" fillId="0" borderId="34" xfId="3" applyFont="1" applyFill="1" applyBorder="1">
      <alignment vertical="center"/>
    </xf>
    <xf numFmtId="0" fontId="19" fillId="0" borderId="34" xfId="3" applyFont="1" applyFill="1" applyBorder="1">
      <alignment vertical="center"/>
    </xf>
    <xf numFmtId="0" fontId="18" fillId="0" borderId="34" xfId="3" applyFont="1" applyFill="1" applyBorder="1">
      <alignment vertical="center"/>
    </xf>
    <xf numFmtId="0" fontId="17" fillId="0" borderId="34" xfId="3" applyFont="1" applyFill="1" applyBorder="1">
      <alignment vertical="center"/>
    </xf>
    <xf numFmtId="0" fontId="0" fillId="8" borderId="21" xfId="2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top" textRotation="255"/>
    </xf>
    <xf numFmtId="0" fontId="0" fillId="8" borderId="1" xfId="0" applyFont="1" applyFill="1" applyBorder="1" applyAlignment="1">
      <alignment horizontal="center" vertical="top" textRotation="255" wrapText="1"/>
    </xf>
    <xf numFmtId="1" fontId="42" fillId="9" borderId="33" xfId="3" applyNumberFormat="1" applyFont="1" applyFill="1" applyBorder="1" applyAlignment="1">
      <alignment horizontal="center" vertical="center" shrinkToFit="1"/>
    </xf>
    <xf numFmtId="1" fontId="42" fillId="9" borderId="32" xfId="3" applyNumberFormat="1" applyFont="1" applyFill="1" applyBorder="1" applyAlignment="1">
      <alignment horizontal="center" vertical="center" shrinkToFit="1"/>
    </xf>
    <xf numFmtId="1" fontId="42" fillId="9" borderId="51" xfId="3" applyNumberFormat="1" applyFont="1" applyFill="1" applyBorder="1" applyAlignment="1">
      <alignment horizontal="center" vertical="center" shrinkToFit="1"/>
    </xf>
    <xf numFmtId="0" fontId="39" fillId="0" borderId="52" xfId="3" applyFont="1" applyBorder="1" applyAlignment="1">
      <alignment horizontal="center" vertical="center"/>
    </xf>
    <xf numFmtId="0" fontId="39" fillId="0" borderId="27" xfId="3" applyFont="1" applyBorder="1" applyAlignment="1">
      <alignment horizontal="center" vertical="center"/>
    </xf>
    <xf numFmtId="0" fontId="39" fillId="0" borderId="53" xfId="3" applyFont="1" applyBorder="1" applyAlignment="1">
      <alignment horizontal="center" vertical="center"/>
    </xf>
    <xf numFmtId="0" fontId="40" fillId="0" borderId="54" xfId="3" applyFont="1" applyBorder="1" applyAlignment="1">
      <alignment horizontal="center" vertical="top" textRotation="255"/>
    </xf>
    <xf numFmtId="0" fontId="39" fillId="0" borderId="27" xfId="3" applyFont="1" applyFill="1" applyBorder="1" applyAlignment="1">
      <alignment horizontal="center" vertical="center"/>
    </xf>
    <xf numFmtId="0" fontId="39" fillId="0" borderId="29" xfId="3" applyFont="1" applyFill="1" applyBorder="1" applyAlignment="1">
      <alignment horizontal="center" vertical="center"/>
    </xf>
    <xf numFmtId="0" fontId="15" fillId="0" borderId="34" xfId="3" applyFont="1" applyFill="1" applyBorder="1">
      <alignment vertical="center"/>
    </xf>
    <xf numFmtId="0" fontId="0" fillId="11" borderId="1" xfId="0" applyFont="1" applyFill="1" applyBorder="1" applyAlignment="1">
      <alignment horizontal="center" vertical="top" textRotation="255" wrapText="1"/>
    </xf>
    <xf numFmtId="0" fontId="0" fillId="6" borderId="1" xfId="0" applyFont="1" applyFill="1" applyBorder="1" applyAlignment="1">
      <alignment horizontal="center" vertical="top" textRotation="255" wrapText="1"/>
    </xf>
    <xf numFmtId="0" fontId="31" fillId="6" borderId="18" xfId="0" applyFont="1" applyFill="1" applyBorder="1" applyAlignment="1">
      <alignment horizontal="center" vertical="top" wrapText="1"/>
    </xf>
    <xf numFmtId="0" fontId="0" fillId="10" borderId="1" xfId="0" applyFont="1" applyFill="1" applyBorder="1" applyAlignment="1">
      <alignment horizontal="center" vertical="top" textRotation="255"/>
    </xf>
    <xf numFmtId="0" fontId="14" fillId="0" borderId="34" xfId="3" applyFont="1" applyFill="1" applyBorder="1">
      <alignment vertical="center"/>
    </xf>
    <xf numFmtId="0" fontId="0" fillId="8" borderId="22" xfId="2" applyFont="1" applyFill="1" applyBorder="1" applyAlignment="1">
      <alignment horizontal="center" vertical="center"/>
    </xf>
    <xf numFmtId="0" fontId="0" fillId="8" borderId="8" xfId="2" applyFont="1" applyFill="1" applyBorder="1" applyAlignment="1">
      <alignment horizontal="center" vertical="center"/>
    </xf>
    <xf numFmtId="0" fontId="0" fillId="8" borderId="9" xfId="2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top" textRotation="255"/>
    </xf>
    <xf numFmtId="176" fontId="31" fillId="4" borderId="11" xfId="0" applyNumberFormat="1" applyFont="1" applyFill="1" applyBorder="1" applyAlignment="1">
      <alignment horizontal="center" vertical="center" shrinkToFit="1"/>
    </xf>
    <xf numFmtId="0" fontId="28" fillId="8" borderId="57" xfId="2" applyFill="1" applyBorder="1" applyAlignment="1">
      <alignment horizontal="center" vertical="center" shrinkToFit="1"/>
    </xf>
    <xf numFmtId="0" fontId="28" fillId="8" borderId="5" xfId="2" applyFill="1" applyBorder="1" applyAlignment="1">
      <alignment horizontal="center" vertical="center" shrinkToFit="1"/>
    </xf>
    <xf numFmtId="0" fontId="28" fillId="8" borderId="61" xfId="2" applyFill="1" applyBorder="1" applyAlignment="1">
      <alignment horizontal="center" vertical="center" shrinkToFit="1"/>
    </xf>
    <xf numFmtId="0" fontId="28" fillId="8" borderId="55" xfId="2" applyFill="1" applyBorder="1" applyAlignment="1">
      <alignment horizontal="center" vertical="center" shrinkToFit="1"/>
    </xf>
    <xf numFmtId="0" fontId="0" fillId="13" borderId="1" xfId="0" applyFont="1" applyFill="1" applyBorder="1" applyAlignment="1">
      <alignment horizontal="center" vertical="top" textRotation="255" wrapText="1"/>
    </xf>
    <xf numFmtId="0" fontId="12" fillId="0" borderId="34" xfId="3" applyFont="1" applyFill="1" applyBorder="1">
      <alignment vertical="center"/>
    </xf>
    <xf numFmtId="0" fontId="11" fillId="0" borderId="34" xfId="3" applyFont="1" applyFill="1" applyBorder="1">
      <alignment vertical="center"/>
    </xf>
    <xf numFmtId="0" fontId="10" fillId="0" borderId="34" xfId="3" applyFont="1" applyFill="1" applyBorder="1">
      <alignment vertical="center"/>
    </xf>
    <xf numFmtId="0" fontId="9" fillId="0" borderId="34" xfId="3" applyFont="1" applyFill="1" applyBorder="1">
      <alignment vertical="center"/>
    </xf>
    <xf numFmtId="0" fontId="39" fillId="0" borderId="48" xfId="3" applyFont="1" applyFill="1" applyBorder="1" applyAlignment="1">
      <alignment horizontal="center" vertical="center" wrapText="1"/>
    </xf>
    <xf numFmtId="0" fontId="8" fillId="0" borderId="34" xfId="3" applyFont="1" applyFill="1" applyBorder="1">
      <alignment vertical="center"/>
    </xf>
    <xf numFmtId="0" fontId="7" fillId="0" borderId="34" xfId="3" applyFont="1" applyFill="1" applyBorder="1">
      <alignment vertical="center"/>
    </xf>
    <xf numFmtId="0" fontId="6" fillId="0" borderId="34" xfId="3" applyFont="1" applyFill="1" applyBorder="1">
      <alignment vertical="center"/>
    </xf>
    <xf numFmtId="0" fontId="5" fillId="0" borderId="34" xfId="3" applyFont="1" applyFill="1" applyBorder="1">
      <alignment vertical="center"/>
    </xf>
    <xf numFmtId="0" fontId="44" fillId="0" borderId="25" xfId="3" applyFont="1" applyFill="1" applyBorder="1" applyAlignment="1">
      <alignment horizontal="center" vertical="center"/>
    </xf>
    <xf numFmtId="0" fontId="4" fillId="0" borderId="34" xfId="3" applyFont="1" applyFill="1" applyBorder="1">
      <alignment vertical="center"/>
    </xf>
    <xf numFmtId="0" fontId="44" fillId="0" borderId="48" xfId="3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top" textRotation="255"/>
    </xf>
    <xf numFmtId="0" fontId="3" fillId="0" borderId="34" xfId="3" applyFont="1" applyFill="1" applyBorder="1">
      <alignment vertical="center"/>
    </xf>
    <xf numFmtId="0" fontId="0" fillId="15" borderId="1" xfId="0" applyFont="1" applyFill="1" applyBorder="1" applyAlignment="1">
      <alignment horizontal="center" vertical="top" textRotation="255" wrapText="1"/>
    </xf>
    <xf numFmtId="0" fontId="31" fillId="15" borderId="59" xfId="0" applyFont="1" applyFill="1" applyBorder="1" applyAlignment="1">
      <alignment horizontal="center" vertical="top" shrinkToFit="1"/>
    </xf>
    <xf numFmtId="0" fontId="39" fillId="0" borderId="25" xfId="3" applyFont="1" applyFill="1" applyBorder="1" applyAlignment="1">
      <alignment horizontal="center" vertical="center" wrapText="1"/>
    </xf>
    <xf numFmtId="0" fontId="44" fillId="0" borderId="48" xfId="3" applyFont="1" applyFill="1" applyBorder="1" applyAlignment="1">
      <alignment horizontal="center" vertical="center" wrapText="1"/>
    </xf>
    <xf numFmtId="0" fontId="2" fillId="0" borderId="34" xfId="3" applyFont="1" applyFill="1" applyBorder="1">
      <alignment vertical="center"/>
    </xf>
    <xf numFmtId="0" fontId="37" fillId="14" borderId="59" xfId="0" applyFont="1" applyFill="1" applyBorder="1" applyAlignment="1">
      <alignment horizontal="center" vertical="top" shrinkToFit="1"/>
    </xf>
    <xf numFmtId="0" fontId="37" fillId="14" borderId="13" xfId="0" applyFont="1" applyFill="1" applyBorder="1" applyAlignment="1">
      <alignment horizontal="center" vertical="top" shrinkToFit="1"/>
    </xf>
    <xf numFmtId="0" fontId="31" fillId="6" borderId="59" xfId="0" applyFont="1" applyFill="1" applyBorder="1" applyAlignment="1">
      <alignment horizontal="center" vertical="top" wrapText="1"/>
    </xf>
    <xf numFmtId="0" fontId="31" fillId="6" borderId="12" xfId="0" applyFont="1" applyFill="1" applyBorder="1" applyAlignment="1">
      <alignment horizontal="center" vertical="top" wrapText="1"/>
    </xf>
    <xf numFmtId="0" fontId="31" fillId="6" borderId="60" xfId="0" applyFont="1" applyFill="1" applyBorder="1" applyAlignment="1">
      <alignment horizontal="center" vertical="top" wrapText="1"/>
    </xf>
    <xf numFmtId="178" fontId="34" fillId="0" borderId="0" xfId="2" applyNumberFormat="1" applyFont="1" applyAlignment="1">
      <alignment horizontal="left" vertical="center"/>
    </xf>
    <xf numFmtId="0" fontId="31" fillId="7" borderId="56" xfId="1" applyFont="1" applyFill="1" applyBorder="1" applyAlignment="1">
      <alignment horizontal="center" vertical="center" wrapText="1"/>
    </xf>
    <xf numFmtId="0" fontId="31" fillId="7" borderId="58" xfId="1" applyFont="1" applyFill="1" applyBorder="1" applyAlignment="1">
      <alignment horizontal="center" vertical="center" wrapText="1"/>
    </xf>
    <xf numFmtId="177" fontId="31" fillId="7" borderId="18" xfId="0" applyNumberFormat="1" applyFont="1" applyFill="1" applyBorder="1" applyAlignment="1">
      <alignment horizontal="center" vertical="center" textRotation="255" wrapText="1"/>
    </xf>
    <xf numFmtId="177" fontId="31" fillId="7" borderId="1" xfId="0" applyNumberFormat="1" applyFont="1" applyFill="1" applyBorder="1" applyAlignment="1">
      <alignment horizontal="center" vertical="center" textRotation="255" wrapText="1"/>
    </xf>
    <xf numFmtId="49" fontId="31" fillId="7" borderId="18" xfId="0" applyNumberFormat="1" applyFont="1" applyFill="1" applyBorder="1" applyAlignment="1">
      <alignment horizontal="center" vertical="center" textRotation="255" wrapText="1"/>
    </xf>
    <xf numFmtId="49" fontId="31" fillId="7" borderId="1" xfId="0" applyNumberFormat="1" applyFont="1" applyFill="1" applyBorder="1" applyAlignment="1">
      <alignment horizontal="center" vertical="center" textRotation="255" wrapText="1"/>
    </xf>
    <xf numFmtId="0" fontId="31" fillId="4" borderId="18" xfId="0" applyFont="1" applyFill="1" applyBorder="1" applyAlignment="1">
      <alignment horizontal="center" vertical="top" wrapText="1"/>
    </xf>
    <xf numFmtId="0" fontId="37" fillId="10" borderId="59" xfId="0" applyFont="1" applyFill="1" applyBorder="1" applyAlignment="1">
      <alignment horizontal="center" vertical="top" shrinkToFit="1"/>
    </xf>
    <xf numFmtId="0" fontId="37" fillId="10" borderId="12" xfId="0" applyFont="1" applyFill="1" applyBorder="1" applyAlignment="1">
      <alignment horizontal="center" vertical="top" shrinkToFit="1"/>
    </xf>
    <xf numFmtId="0" fontId="31" fillId="13" borderId="59" xfId="0" applyFont="1" applyFill="1" applyBorder="1" applyAlignment="1">
      <alignment horizontal="center" vertical="top" wrapText="1"/>
    </xf>
    <xf numFmtId="0" fontId="31" fillId="13" borderId="12" xfId="0" applyFont="1" applyFill="1" applyBorder="1" applyAlignment="1">
      <alignment horizontal="center" vertical="top" wrapText="1"/>
    </xf>
    <xf numFmtId="0" fontId="31" fillId="13" borderId="13" xfId="0" applyFont="1" applyFill="1" applyBorder="1" applyAlignment="1">
      <alignment horizontal="center" vertical="top" wrapText="1"/>
    </xf>
    <xf numFmtId="0" fontId="37" fillId="11" borderId="18" xfId="0" applyFont="1" applyFill="1" applyBorder="1" applyAlignment="1">
      <alignment horizontal="center" vertical="top" shrinkToFit="1"/>
    </xf>
    <xf numFmtId="0" fontId="37" fillId="5" borderId="18" xfId="0" applyFont="1" applyFill="1" applyBorder="1" applyAlignment="1">
      <alignment horizontal="center" vertical="top" shrinkToFit="1"/>
    </xf>
    <xf numFmtId="0" fontId="37" fillId="8" borderId="59" xfId="0" applyFont="1" applyFill="1" applyBorder="1" applyAlignment="1">
      <alignment horizontal="center" vertical="top" shrinkToFit="1"/>
    </xf>
    <xf numFmtId="0" fontId="37" fillId="8" borderId="12" xfId="0" applyFont="1" applyFill="1" applyBorder="1" applyAlignment="1">
      <alignment horizontal="center" vertical="top" shrinkToFit="1"/>
    </xf>
    <xf numFmtId="0" fontId="37" fillId="8" borderId="13" xfId="0" applyFont="1" applyFill="1" applyBorder="1" applyAlignment="1">
      <alignment horizontal="center" vertical="top" shrinkToFit="1"/>
    </xf>
    <xf numFmtId="0" fontId="31" fillId="11" borderId="18" xfId="0" applyFont="1" applyFill="1" applyBorder="1" applyAlignment="1">
      <alignment horizontal="center" vertical="top" wrapText="1"/>
    </xf>
    <xf numFmtId="0" fontId="37" fillId="12" borderId="59" xfId="0" applyFont="1" applyFill="1" applyBorder="1" applyAlignment="1">
      <alignment horizontal="center" vertical="top" shrinkToFit="1"/>
    </xf>
    <xf numFmtId="0" fontId="37" fillId="12" borderId="12" xfId="0" applyFont="1" applyFill="1" applyBorder="1" applyAlignment="1">
      <alignment horizontal="center" vertical="top" shrinkToFit="1"/>
    </xf>
    <xf numFmtId="0" fontId="37" fillId="12" borderId="13" xfId="0" applyFont="1" applyFill="1" applyBorder="1" applyAlignment="1">
      <alignment horizontal="center" vertical="top" shrinkToFit="1"/>
    </xf>
    <xf numFmtId="0" fontId="31" fillId="3" borderId="7" xfId="1" applyFont="1" applyFill="1" applyBorder="1" applyAlignment="1">
      <alignment horizontal="center" vertical="center" shrinkToFit="1"/>
    </xf>
    <xf numFmtId="0" fontId="31" fillId="3" borderId="16" xfId="1" applyFont="1" applyFill="1" applyBorder="1" applyAlignment="1">
      <alignment horizontal="center" vertical="center" shrinkToFit="1"/>
    </xf>
    <xf numFmtId="0" fontId="31" fillId="3" borderId="7" xfId="1" applyFont="1" applyFill="1" applyBorder="1" applyAlignment="1">
      <alignment horizontal="center" vertical="center"/>
    </xf>
    <xf numFmtId="0" fontId="31" fillId="3" borderId="16" xfId="1" applyFont="1" applyFill="1" applyBorder="1" applyAlignment="1">
      <alignment horizontal="center" vertical="center"/>
    </xf>
    <xf numFmtId="0" fontId="31" fillId="2" borderId="7" xfId="1" applyFont="1" applyFill="1" applyBorder="1" applyAlignment="1">
      <alignment horizontal="center" vertical="center"/>
    </xf>
    <xf numFmtId="0" fontId="31" fillId="2" borderId="16" xfId="1" applyFont="1" applyFill="1" applyBorder="1" applyAlignment="1">
      <alignment horizontal="center" vertical="center"/>
    </xf>
    <xf numFmtId="0" fontId="0" fillId="8" borderId="8" xfId="2" applyFont="1" applyFill="1" applyBorder="1" applyAlignment="1">
      <alignment horizontal="center" vertical="center"/>
    </xf>
    <xf numFmtId="0" fontId="28" fillId="8" borderId="12" xfId="2" applyFont="1" applyFill="1" applyBorder="1" applyAlignment="1">
      <alignment horizontal="center" vertical="center"/>
    </xf>
    <xf numFmtId="0" fontId="28" fillId="8" borderId="13" xfId="2" applyFont="1" applyFill="1" applyBorder="1" applyAlignment="1">
      <alignment horizontal="center" vertical="center"/>
    </xf>
    <xf numFmtId="0" fontId="0" fillId="8" borderId="9" xfId="2" applyFont="1" applyFill="1" applyBorder="1" applyAlignment="1">
      <alignment horizontal="center" vertical="center"/>
    </xf>
    <xf numFmtId="0" fontId="28" fillId="8" borderId="19" xfId="2" applyFont="1" applyFill="1" applyBorder="1" applyAlignment="1">
      <alignment horizontal="center" vertical="center"/>
    </xf>
    <xf numFmtId="0" fontId="28" fillId="8" borderId="20" xfId="2" applyFont="1" applyFill="1" applyBorder="1" applyAlignment="1">
      <alignment horizontal="center" vertical="center"/>
    </xf>
    <xf numFmtId="0" fontId="0" fillId="8" borderId="62" xfId="2" applyFont="1" applyFill="1" applyBorder="1" applyAlignment="1">
      <alignment horizontal="center" vertical="center"/>
    </xf>
    <xf numFmtId="0" fontId="28" fillId="8" borderId="63" xfId="2" applyFont="1" applyFill="1" applyBorder="1" applyAlignment="1">
      <alignment horizontal="center" vertical="center"/>
    </xf>
    <xf numFmtId="0" fontId="0" fillId="8" borderId="22" xfId="2" applyFont="1" applyFill="1" applyBorder="1" applyAlignment="1">
      <alignment horizontal="center" vertical="center"/>
    </xf>
    <xf numFmtId="0" fontId="28" fillId="8" borderId="23" xfId="2" applyFont="1" applyFill="1" applyBorder="1" applyAlignment="1">
      <alignment horizontal="center" vertical="center"/>
    </xf>
    <xf numFmtId="0" fontId="27" fillId="0" borderId="21" xfId="3" applyBorder="1" applyAlignment="1">
      <alignment horizontal="center" vertical="center"/>
    </xf>
    <xf numFmtId="0" fontId="27" fillId="0" borderId="41" xfId="3" applyBorder="1" applyAlignment="1">
      <alignment horizontal="center" vertical="center"/>
    </xf>
    <xf numFmtId="0" fontId="45" fillId="6" borderId="7" xfId="3" applyFont="1" applyFill="1" applyBorder="1">
      <alignment vertical="center"/>
    </xf>
    <xf numFmtId="0" fontId="45" fillId="6" borderId="36" xfId="3" applyFont="1" applyFill="1" applyBorder="1">
      <alignment vertical="center"/>
    </xf>
    <xf numFmtId="0" fontId="13" fillId="0" borderId="37" xfId="3" applyFont="1" applyBorder="1">
      <alignment vertical="center"/>
    </xf>
    <xf numFmtId="0" fontId="27" fillId="0" borderId="38" xfId="3" applyBorder="1">
      <alignment vertical="center"/>
    </xf>
    <xf numFmtId="0" fontId="13" fillId="0" borderId="39" xfId="3" applyFont="1" applyBorder="1">
      <alignment vertical="center"/>
    </xf>
    <xf numFmtId="0" fontId="27" fillId="0" borderId="40" xfId="3" applyBorder="1">
      <alignment vertical="center"/>
    </xf>
    <xf numFmtId="0" fontId="23" fillId="0" borderId="44" xfId="3" applyFont="1" applyBorder="1">
      <alignment vertical="center"/>
    </xf>
    <xf numFmtId="0" fontId="26" fillId="0" borderId="45" xfId="3" applyFont="1" applyBorder="1">
      <alignment vertical="center"/>
    </xf>
    <xf numFmtId="0" fontId="16" fillId="0" borderId="39" xfId="3" applyFont="1" applyBorder="1">
      <alignment vertical="center"/>
    </xf>
    <xf numFmtId="0" fontId="46" fillId="0" borderId="34" xfId="3" applyFont="1" applyFill="1" applyBorder="1">
      <alignment vertical="center"/>
    </xf>
    <xf numFmtId="183" fontId="46" fillId="0" borderId="0" xfId="3" applyNumberFormat="1" applyFont="1" applyAlignment="1">
      <alignment vertical="center" shrinkToFit="1"/>
    </xf>
  </cellXfs>
  <cellStyles count="4">
    <cellStyle name="標準" xfId="0" builtinId="0"/>
    <cellStyle name="標準 2" xfId="3" xr:uid="{00000000-0005-0000-0000-000001000000}"/>
    <cellStyle name="標準_Sheet1" xfId="1" xr:uid="{00000000-0005-0000-0000-000002000000}"/>
    <cellStyle name="標準_朝練2002年度b" xfId="2" xr:uid="{00000000-0005-0000-0000-000003000000}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66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triangl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triangl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52"/>
    <pageSetUpPr fitToPage="1"/>
  </sheetPr>
  <dimension ref="A1:CE73"/>
  <sheetViews>
    <sheetView showGridLines="0" zoomScale="75" zoomScaleNormal="75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G4" sqref="G4"/>
    </sheetView>
  </sheetViews>
  <sheetFormatPr defaultColWidth="9" defaultRowHeight="13.2" outlineLevelRow="1" outlineLevelCol="1" x14ac:dyDescent="0.2"/>
  <cols>
    <col min="1" max="1" width="8.109375" style="2" customWidth="1"/>
    <col min="2" max="2" width="5" style="25" bestFit="1" customWidth="1"/>
    <col min="3" max="3" width="10.21875" style="4" bestFit="1" customWidth="1"/>
    <col min="4" max="4" width="7" style="2" bestFit="1" customWidth="1"/>
    <col min="5" max="10" width="3.88671875" style="2" customWidth="1"/>
    <col min="11" max="11" width="3.88671875" style="2" hidden="1" customWidth="1" outlineLevel="1" collapsed="1"/>
    <col min="12" max="12" width="3.88671875" style="2" customWidth="1" collapsed="1"/>
    <col min="13" max="16" width="3.88671875" style="2" customWidth="1"/>
    <col min="17" max="17" width="3.88671875" style="2" hidden="1" customWidth="1" outlineLevel="1"/>
    <col min="18" max="18" width="3.88671875" style="2" customWidth="1" collapsed="1"/>
    <col min="19" max="20" width="3.88671875" style="2" customWidth="1"/>
    <col min="21" max="22" width="3.88671875" style="2" hidden="1" customWidth="1" outlineLevel="1"/>
    <col min="23" max="23" width="3.88671875" style="2" customWidth="1" collapsed="1"/>
    <col min="24" max="24" width="3.88671875" style="2" customWidth="1"/>
    <col min="25" max="25" width="3.88671875" style="2" hidden="1" customWidth="1" outlineLevel="1"/>
    <col min="26" max="26" width="3.88671875" style="2" customWidth="1" collapsed="1"/>
    <col min="27" max="34" width="3.88671875" style="2" customWidth="1"/>
    <col min="35" max="35" width="3.88671875" style="2" hidden="1" customWidth="1" outlineLevel="1"/>
    <col min="36" max="36" width="3.88671875" style="2" customWidth="1" collapsed="1"/>
    <col min="37" max="55" width="3.88671875" style="2" customWidth="1"/>
    <col min="56" max="60" width="3.88671875" style="2" hidden="1" customWidth="1" outlineLevel="1"/>
    <col min="61" max="61" width="3.88671875" style="2" customWidth="1" collapsed="1"/>
    <col min="62" max="66" width="3.88671875" style="2" customWidth="1"/>
    <col min="67" max="67" width="3.88671875" style="2" hidden="1" customWidth="1"/>
    <col min="68" max="68" width="3.88671875" style="2" customWidth="1"/>
    <col min="69" max="69" width="3.88671875" style="2" hidden="1" customWidth="1" outlineLevel="1" collapsed="1"/>
    <col min="70" max="70" width="3.88671875" style="2" hidden="1" customWidth="1" outlineLevel="1"/>
    <col min="71" max="71" width="3.88671875" style="2" customWidth="1" collapsed="1"/>
    <col min="72" max="72" width="3.88671875" style="2" customWidth="1"/>
    <col min="73" max="73" width="3.88671875" style="2" hidden="1" customWidth="1" outlineLevel="1"/>
    <col min="74" max="74" width="3.88671875" style="2" customWidth="1" collapsed="1"/>
    <col min="75" max="75" width="3.88671875" style="2" hidden="1" customWidth="1" outlineLevel="1" collapsed="1"/>
    <col min="76" max="76" width="3.88671875" style="2" hidden="1" customWidth="1" outlineLevel="1"/>
    <col min="77" max="77" width="3.88671875" style="2" customWidth="1" collapsed="1"/>
    <col min="78" max="79" width="3.88671875" style="2" hidden="1" customWidth="1" outlineLevel="1"/>
    <col min="80" max="80" width="3.88671875" style="2" hidden="1" customWidth="1" collapsed="1"/>
    <col min="81" max="81" width="3.88671875" style="2" hidden="1" customWidth="1" outlineLevel="1"/>
    <col min="82" max="82" width="3.88671875" style="2" customWidth="1" collapsed="1"/>
    <col min="83" max="16384" width="9" style="2"/>
  </cols>
  <sheetData>
    <row r="1" spans="1:83" ht="16.2" x14ac:dyDescent="0.2">
      <c r="A1" s="7" t="s">
        <v>8</v>
      </c>
      <c r="B1" s="125">
        <f ca="1">TODAY()</f>
        <v>44487</v>
      </c>
      <c r="C1" s="125"/>
      <c r="D1" s="125"/>
    </row>
    <row r="2" spans="1:83" ht="21.6" thickBot="1" x14ac:dyDescent="0.25">
      <c r="A2" s="5" t="s">
        <v>152</v>
      </c>
      <c r="B2" s="24"/>
      <c r="C2" s="6"/>
      <c r="D2" s="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Q2" s="1"/>
      <c r="BR2" s="1"/>
      <c r="CD2" s="3"/>
    </row>
    <row r="3" spans="1:83" s="8" customFormat="1" ht="14.25" customHeight="1" x14ac:dyDescent="0.2">
      <c r="B3" s="126" t="s">
        <v>9</v>
      </c>
      <c r="C3" s="128" t="s">
        <v>5</v>
      </c>
      <c r="D3" s="130" t="s">
        <v>4</v>
      </c>
      <c r="E3" s="143" t="s">
        <v>2</v>
      </c>
      <c r="F3" s="143"/>
      <c r="G3" s="143"/>
      <c r="H3" s="143"/>
      <c r="I3" s="143"/>
      <c r="J3" s="143"/>
      <c r="K3" s="143"/>
      <c r="L3" s="143"/>
      <c r="M3" s="143"/>
      <c r="N3" s="139" t="s">
        <v>3</v>
      </c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3" t="s">
        <v>0</v>
      </c>
      <c r="AA3" s="134"/>
      <c r="AB3" s="134"/>
      <c r="AC3" s="134"/>
      <c r="AD3" s="134"/>
      <c r="AE3" s="138" t="s">
        <v>1</v>
      </c>
      <c r="AF3" s="138"/>
      <c r="AG3" s="138"/>
      <c r="AH3" s="138"/>
      <c r="AI3" s="138"/>
      <c r="AJ3" s="138"/>
      <c r="AK3" s="138"/>
      <c r="AL3" s="138"/>
      <c r="AM3" s="138"/>
      <c r="AN3" s="138"/>
      <c r="AO3" s="144" t="s">
        <v>7</v>
      </c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6"/>
      <c r="BA3" s="120" t="s">
        <v>151</v>
      </c>
      <c r="BB3" s="121"/>
      <c r="BC3" s="140" t="s">
        <v>44</v>
      </c>
      <c r="BD3" s="141"/>
      <c r="BE3" s="141"/>
      <c r="BF3" s="141"/>
      <c r="BG3" s="141"/>
      <c r="BH3" s="142"/>
      <c r="BI3" s="132" t="s">
        <v>150</v>
      </c>
      <c r="BJ3" s="132"/>
      <c r="BK3" s="135" t="s">
        <v>92</v>
      </c>
      <c r="BL3" s="136"/>
      <c r="BM3" s="136"/>
      <c r="BN3" s="137"/>
      <c r="BO3" s="88"/>
      <c r="BP3" s="116" t="s">
        <v>185</v>
      </c>
      <c r="BQ3" s="122" t="s">
        <v>91</v>
      </c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4"/>
      <c r="CE3" s="17"/>
    </row>
    <row r="4" spans="1:83" s="18" customFormat="1" ht="164.25" customHeight="1" thickBot="1" x14ac:dyDescent="0.25">
      <c r="B4" s="127"/>
      <c r="C4" s="129"/>
      <c r="D4" s="131"/>
      <c r="E4" s="86" t="s">
        <v>14</v>
      </c>
      <c r="F4" s="86" t="s">
        <v>79</v>
      </c>
      <c r="G4" s="86" t="s">
        <v>77</v>
      </c>
      <c r="H4" s="86" t="s">
        <v>21</v>
      </c>
      <c r="I4" s="86" t="s">
        <v>57</v>
      </c>
      <c r="J4" s="86" t="s">
        <v>32</v>
      </c>
      <c r="K4" s="86" t="s">
        <v>29</v>
      </c>
      <c r="L4" s="86" t="s">
        <v>158</v>
      </c>
      <c r="M4" s="86" t="s">
        <v>93</v>
      </c>
      <c r="N4" s="23" t="s">
        <v>15</v>
      </c>
      <c r="O4" s="23" t="s">
        <v>51</v>
      </c>
      <c r="P4" s="23" t="s">
        <v>86</v>
      </c>
      <c r="Q4" s="23" t="s">
        <v>87</v>
      </c>
      <c r="R4" s="23" t="s">
        <v>113</v>
      </c>
      <c r="S4" s="23" t="s">
        <v>30</v>
      </c>
      <c r="T4" s="23" t="s">
        <v>31</v>
      </c>
      <c r="U4" s="23" t="s">
        <v>26</v>
      </c>
      <c r="V4" s="23" t="s">
        <v>85</v>
      </c>
      <c r="W4" s="23" t="s">
        <v>80</v>
      </c>
      <c r="X4" s="23" t="s">
        <v>41</v>
      </c>
      <c r="Y4" s="23" t="s">
        <v>27</v>
      </c>
      <c r="Z4" s="53" t="s">
        <v>24</v>
      </c>
      <c r="AA4" s="53" t="s">
        <v>81</v>
      </c>
      <c r="AB4" s="53" t="s">
        <v>122</v>
      </c>
      <c r="AC4" s="53" t="s">
        <v>134</v>
      </c>
      <c r="AD4" s="89" t="s">
        <v>159</v>
      </c>
      <c r="AE4" s="74" t="s">
        <v>155</v>
      </c>
      <c r="AF4" s="74" t="s">
        <v>119</v>
      </c>
      <c r="AG4" s="74" t="s">
        <v>118</v>
      </c>
      <c r="AH4" s="74" t="s">
        <v>88</v>
      </c>
      <c r="AI4" s="74" t="s">
        <v>130</v>
      </c>
      <c r="AJ4" s="74" t="s">
        <v>186</v>
      </c>
      <c r="AK4" s="74" t="s">
        <v>161</v>
      </c>
      <c r="AL4" s="74" t="s">
        <v>135</v>
      </c>
      <c r="AM4" s="74" t="s">
        <v>160</v>
      </c>
      <c r="AN4" s="74" t="s">
        <v>132</v>
      </c>
      <c r="AO4" s="94" t="s">
        <v>128</v>
      </c>
      <c r="AP4" s="94" t="s">
        <v>136</v>
      </c>
      <c r="AQ4" s="94" t="s">
        <v>129</v>
      </c>
      <c r="AR4" s="94" t="s">
        <v>172</v>
      </c>
      <c r="AS4" s="94" t="s">
        <v>170</v>
      </c>
      <c r="AT4" s="94" t="s">
        <v>171</v>
      </c>
      <c r="AU4" s="94" t="s">
        <v>187</v>
      </c>
      <c r="AV4" s="94" t="s">
        <v>165</v>
      </c>
      <c r="AW4" s="94" t="s">
        <v>184</v>
      </c>
      <c r="AX4" s="94" t="s">
        <v>166</v>
      </c>
      <c r="AY4" s="94" t="s">
        <v>167</v>
      </c>
      <c r="AZ4" s="94" t="s">
        <v>162</v>
      </c>
      <c r="BA4" s="113" t="s">
        <v>169</v>
      </c>
      <c r="BB4" s="113" t="s">
        <v>164</v>
      </c>
      <c r="BC4" s="75" t="s">
        <v>114</v>
      </c>
      <c r="BD4" s="75" t="s">
        <v>50</v>
      </c>
      <c r="BE4" s="75" t="s">
        <v>133</v>
      </c>
      <c r="BF4" s="75" t="s">
        <v>131</v>
      </c>
      <c r="BG4" s="75" t="s">
        <v>126</v>
      </c>
      <c r="BH4" s="75" t="s">
        <v>127</v>
      </c>
      <c r="BI4" s="20" t="s">
        <v>13</v>
      </c>
      <c r="BJ4" s="20" t="s">
        <v>52</v>
      </c>
      <c r="BK4" s="100" t="s">
        <v>10</v>
      </c>
      <c r="BL4" s="100" t="s">
        <v>11</v>
      </c>
      <c r="BM4" s="100" t="s">
        <v>168</v>
      </c>
      <c r="BN4" s="100" t="s">
        <v>12</v>
      </c>
      <c r="BO4" s="87" t="s">
        <v>43</v>
      </c>
      <c r="BP4" s="115" t="s">
        <v>183</v>
      </c>
      <c r="BQ4" s="87" t="s">
        <v>117</v>
      </c>
      <c r="BR4" s="87" t="s">
        <v>116</v>
      </c>
      <c r="BS4" s="87" t="s">
        <v>120</v>
      </c>
      <c r="BT4" s="87" t="s">
        <v>78</v>
      </c>
      <c r="BU4" s="87" t="s">
        <v>123</v>
      </c>
      <c r="BV4" s="87" t="s">
        <v>163</v>
      </c>
      <c r="BW4" s="87" t="s">
        <v>84</v>
      </c>
      <c r="BX4" s="87" t="s">
        <v>115</v>
      </c>
      <c r="BY4" s="87" t="s">
        <v>16</v>
      </c>
      <c r="BZ4" s="87" t="s">
        <v>69</v>
      </c>
      <c r="CA4" s="87" t="s">
        <v>25</v>
      </c>
      <c r="CB4" s="87" t="s">
        <v>17</v>
      </c>
      <c r="CC4" s="87" t="s">
        <v>18</v>
      </c>
      <c r="CD4" s="22" t="s">
        <v>19</v>
      </c>
      <c r="CE4" s="19"/>
    </row>
    <row r="5" spans="1:83" s="30" customFormat="1" ht="18" customHeight="1" thickBot="1" x14ac:dyDescent="0.25">
      <c r="A5" s="27" t="s">
        <v>6</v>
      </c>
      <c r="B5" s="147" t="s">
        <v>20</v>
      </c>
      <c r="C5" s="148"/>
      <c r="D5" s="95">
        <f t="shared" ref="D5:AI5" si="0">D69+D71+D62+D26+D46+D10</f>
        <v>879</v>
      </c>
      <c r="E5" s="28">
        <f t="shared" si="0"/>
        <v>3.75</v>
      </c>
      <c r="F5" s="28">
        <f t="shared" si="0"/>
        <v>9.75</v>
      </c>
      <c r="G5" s="28">
        <f t="shared" si="0"/>
        <v>62</v>
      </c>
      <c r="H5" s="28">
        <f t="shared" si="0"/>
        <v>61</v>
      </c>
      <c r="I5" s="28">
        <f t="shared" si="0"/>
        <v>57.5</v>
      </c>
      <c r="J5" s="28">
        <f t="shared" si="0"/>
        <v>60</v>
      </c>
      <c r="K5" s="28">
        <f t="shared" si="0"/>
        <v>0</v>
      </c>
      <c r="L5" s="28">
        <f t="shared" si="0"/>
        <v>38.75</v>
      </c>
      <c r="M5" s="28">
        <f t="shared" si="0"/>
        <v>34.75</v>
      </c>
      <c r="N5" s="28">
        <f t="shared" si="0"/>
        <v>47.75</v>
      </c>
      <c r="O5" s="28">
        <f t="shared" si="0"/>
        <v>61</v>
      </c>
      <c r="P5" s="28">
        <f t="shared" si="0"/>
        <v>0</v>
      </c>
      <c r="Q5" s="28">
        <f t="shared" si="0"/>
        <v>0</v>
      </c>
      <c r="R5" s="28">
        <f t="shared" si="0"/>
        <v>0</v>
      </c>
      <c r="S5" s="28">
        <f t="shared" si="0"/>
        <v>25</v>
      </c>
      <c r="T5" s="28">
        <f t="shared" si="0"/>
        <v>13.25</v>
      </c>
      <c r="U5" s="28">
        <f t="shared" si="0"/>
        <v>0</v>
      </c>
      <c r="V5" s="28">
        <f t="shared" si="0"/>
        <v>0</v>
      </c>
      <c r="W5" s="28">
        <f t="shared" si="0"/>
        <v>61.75</v>
      </c>
      <c r="X5" s="28">
        <f t="shared" si="0"/>
        <v>4</v>
      </c>
      <c r="Y5" s="28">
        <f t="shared" si="0"/>
        <v>0</v>
      </c>
      <c r="Z5" s="28">
        <f t="shared" si="0"/>
        <v>0.5</v>
      </c>
      <c r="AA5" s="28">
        <f t="shared" si="0"/>
        <v>0</v>
      </c>
      <c r="AB5" s="28">
        <f t="shared" si="0"/>
        <v>0</v>
      </c>
      <c r="AC5" s="28">
        <f t="shared" si="0"/>
        <v>0</v>
      </c>
      <c r="AD5" s="28">
        <f t="shared" si="0"/>
        <v>24.25</v>
      </c>
      <c r="AE5" s="28">
        <f t="shared" si="0"/>
        <v>6.5</v>
      </c>
      <c r="AF5" s="28">
        <f t="shared" si="0"/>
        <v>7</v>
      </c>
      <c r="AG5" s="28">
        <f t="shared" si="0"/>
        <v>38.5</v>
      </c>
      <c r="AH5" s="28">
        <f t="shared" si="0"/>
        <v>7</v>
      </c>
      <c r="AI5" s="28">
        <f t="shared" si="0"/>
        <v>0</v>
      </c>
      <c r="AJ5" s="28">
        <f t="shared" ref="AJ5:BO5" si="1">AJ69+AJ71+AJ62+AJ26+AJ46+AJ10</f>
        <v>1</v>
      </c>
      <c r="AK5" s="28">
        <f t="shared" si="1"/>
        <v>5.75</v>
      </c>
      <c r="AL5" s="28">
        <f t="shared" si="1"/>
        <v>47.5</v>
      </c>
      <c r="AM5" s="28">
        <f t="shared" si="1"/>
        <v>24.75</v>
      </c>
      <c r="AN5" s="28">
        <f t="shared" si="1"/>
        <v>0</v>
      </c>
      <c r="AO5" s="28">
        <f t="shared" si="1"/>
        <v>23.5</v>
      </c>
      <c r="AP5" s="28">
        <f t="shared" si="1"/>
        <v>20.75</v>
      </c>
      <c r="AQ5" s="28">
        <f t="shared" si="1"/>
        <v>0</v>
      </c>
      <c r="AR5" s="28">
        <f t="shared" si="1"/>
        <v>7</v>
      </c>
      <c r="AS5" s="28">
        <f t="shared" si="1"/>
        <v>3</v>
      </c>
      <c r="AT5" s="28">
        <f t="shared" si="1"/>
        <v>9</v>
      </c>
      <c r="AU5" s="28">
        <f t="shared" si="1"/>
        <v>5</v>
      </c>
      <c r="AV5" s="28">
        <f t="shared" si="1"/>
        <v>4</v>
      </c>
      <c r="AW5" s="28">
        <f t="shared" si="1"/>
        <v>3</v>
      </c>
      <c r="AX5" s="28">
        <f t="shared" si="1"/>
        <v>12.75</v>
      </c>
      <c r="AY5" s="28">
        <f t="shared" si="1"/>
        <v>18.5</v>
      </c>
      <c r="AZ5" s="28">
        <f t="shared" si="1"/>
        <v>29.75</v>
      </c>
      <c r="BA5" s="28">
        <f t="shared" si="1"/>
        <v>16.5</v>
      </c>
      <c r="BB5" s="28">
        <f t="shared" si="1"/>
        <v>19.75</v>
      </c>
      <c r="BC5" s="28">
        <f t="shared" si="1"/>
        <v>0</v>
      </c>
      <c r="BD5" s="28">
        <f t="shared" si="1"/>
        <v>0</v>
      </c>
      <c r="BE5" s="28">
        <f t="shared" si="1"/>
        <v>0</v>
      </c>
      <c r="BF5" s="28">
        <f t="shared" si="1"/>
        <v>0</v>
      </c>
      <c r="BG5" s="28">
        <f t="shared" si="1"/>
        <v>0</v>
      </c>
      <c r="BH5" s="28">
        <f t="shared" si="1"/>
        <v>0</v>
      </c>
      <c r="BI5" s="28">
        <f t="shared" si="1"/>
        <v>0</v>
      </c>
      <c r="BJ5" s="28">
        <f t="shared" si="1"/>
        <v>0</v>
      </c>
      <c r="BK5" s="28">
        <f t="shared" si="1"/>
        <v>0</v>
      </c>
      <c r="BL5" s="28">
        <f t="shared" si="1"/>
        <v>0</v>
      </c>
      <c r="BM5" s="28">
        <f t="shared" si="1"/>
        <v>1</v>
      </c>
      <c r="BN5" s="28">
        <f t="shared" si="1"/>
        <v>0</v>
      </c>
      <c r="BO5" s="28">
        <f t="shared" si="1"/>
        <v>0</v>
      </c>
      <c r="BP5" s="28">
        <f t="shared" ref="BP5:CD5" si="2">BP69+BP71+BP62+BP26+BP46+BP10</f>
        <v>5</v>
      </c>
      <c r="BQ5" s="28">
        <f t="shared" si="2"/>
        <v>0</v>
      </c>
      <c r="BR5" s="28">
        <f t="shared" si="2"/>
        <v>0</v>
      </c>
      <c r="BS5" s="28">
        <f t="shared" si="2"/>
        <v>0</v>
      </c>
      <c r="BT5" s="28">
        <f t="shared" si="2"/>
        <v>2</v>
      </c>
      <c r="BU5" s="28">
        <f t="shared" si="2"/>
        <v>0</v>
      </c>
      <c r="BV5" s="28">
        <f t="shared" si="2"/>
        <v>2</v>
      </c>
      <c r="BW5" s="28">
        <f t="shared" si="2"/>
        <v>0</v>
      </c>
      <c r="BX5" s="28">
        <f t="shared" si="2"/>
        <v>0</v>
      </c>
      <c r="BY5" s="28">
        <f t="shared" si="2"/>
        <v>14</v>
      </c>
      <c r="BZ5" s="28">
        <f t="shared" si="2"/>
        <v>0</v>
      </c>
      <c r="CA5" s="28">
        <f t="shared" si="2"/>
        <v>0</v>
      </c>
      <c r="CB5" s="28">
        <f t="shared" si="2"/>
        <v>0</v>
      </c>
      <c r="CC5" s="28">
        <f t="shared" si="2"/>
        <v>0</v>
      </c>
      <c r="CD5" s="29">
        <f t="shared" si="2"/>
        <v>55</v>
      </c>
    </row>
    <row r="6" spans="1:83" ht="18" customHeight="1" x14ac:dyDescent="0.2">
      <c r="A6" s="92" t="s">
        <v>22</v>
      </c>
      <c r="B6" s="153" t="s">
        <v>95</v>
      </c>
      <c r="C6" s="154"/>
      <c r="D6" s="155"/>
      <c r="E6" s="39" t="str">
        <f t="shared" ref="E6:BM6" si="3">IF(E$5&gt;=50,"▲",IF(AND(E$5&gt;=30,E$5&lt;50),50-E$5,""))</f>
        <v/>
      </c>
      <c r="F6" s="39" t="str">
        <f t="shared" si="3"/>
        <v/>
      </c>
      <c r="G6" s="39" t="str">
        <f t="shared" si="3"/>
        <v>▲</v>
      </c>
      <c r="H6" s="39" t="str">
        <f t="shared" si="3"/>
        <v>▲</v>
      </c>
      <c r="I6" s="39" t="str">
        <f t="shared" si="3"/>
        <v>▲</v>
      </c>
      <c r="J6" s="39" t="str">
        <f t="shared" si="3"/>
        <v>▲</v>
      </c>
      <c r="K6" s="39" t="str">
        <f t="shared" si="3"/>
        <v/>
      </c>
      <c r="L6" s="39">
        <f t="shared" si="3"/>
        <v>11.25</v>
      </c>
      <c r="M6" s="39">
        <f t="shared" si="3"/>
        <v>15.25</v>
      </c>
      <c r="N6" s="39">
        <f t="shared" si="3"/>
        <v>2.25</v>
      </c>
      <c r="O6" s="39" t="str">
        <f t="shared" si="3"/>
        <v>▲</v>
      </c>
      <c r="P6" s="39" t="str">
        <f t="shared" si="3"/>
        <v/>
      </c>
      <c r="Q6" s="39" t="str">
        <f t="shared" si="3"/>
        <v/>
      </c>
      <c r="R6" s="39" t="str">
        <f t="shared" si="3"/>
        <v/>
      </c>
      <c r="S6" s="39" t="str">
        <f t="shared" si="3"/>
        <v/>
      </c>
      <c r="T6" s="39" t="str">
        <f t="shared" si="3"/>
        <v/>
      </c>
      <c r="U6" s="39" t="str">
        <f t="shared" si="3"/>
        <v/>
      </c>
      <c r="V6" s="39" t="str">
        <f t="shared" si="3"/>
        <v/>
      </c>
      <c r="W6" s="39" t="str">
        <f t="shared" si="3"/>
        <v>▲</v>
      </c>
      <c r="X6" s="39" t="str">
        <f t="shared" si="3"/>
        <v/>
      </c>
      <c r="Y6" s="39" t="str">
        <f t="shared" si="3"/>
        <v/>
      </c>
      <c r="Z6" s="39" t="str">
        <f t="shared" si="3"/>
        <v/>
      </c>
      <c r="AA6" s="39" t="str">
        <f t="shared" si="3"/>
        <v/>
      </c>
      <c r="AB6" s="39" t="str">
        <f t="shared" si="3"/>
        <v/>
      </c>
      <c r="AC6" s="39" t="str">
        <f t="shared" si="3"/>
        <v/>
      </c>
      <c r="AD6" s="39" t="str">
        <f t="shared" si="3"/>
        <v/>
      </c>
      <c r="AE6" s="39" t="str">
        <f t="shared" si="3"/>
        <v/>
      </c>
      <c r="AF6" s="39" t="str">
        <f t="shared" si="3"/>
        <v/>
      </c>
      <c r="AG6" s="39">
        <f t="shared" si="3"/>
        <v>11.5</v>
      </c>
      <c r="AH6" s="39" t="str">
        <f t="shared" si="3"/>
        <v/>
      </c>
      <c r="AI6" s="39" t="str">
        <f t="shared" si="3"/>
        <v/>
      </c>
      <c r="AJ6" s="39" t="str">
        <f t="shared" si="3"/>
        <v/>
      </c>
      <c r="AK6" s="39" t="str">
        <f t="shared" si="3"/>
        <v/>
      </c>
      <c r="AL6" s="39">
        <f t="shared" si="3"/>
        <v>2.5</v>
      </c>
      <c r="AM6" s="39" t="str">
        <f t="shared" si="3"/>
        <v/>
      </c>
      <c r="AN6" s="39" t="str">
        <f t="shared" si="3"/>
        <v/>
      </c>
      <c r="AO6" s="39" t="str">
        <f t="shared" si="3"/>
        <v/>
      </c>
      <c r="AP6" s="39" t="str">
        <f t="shared" si="3"/>
        <v/>
      </c>
      <c r="AQ6" s="39" t="str">
        <f t="shared" si="3"/>
        <v/>
      </c>
      <c r="AR6" s="39" t="str">
        <f t="shared" si="3"/>
        <v/>
      </c>
      <c r="AS6" s="39" t="str">
        <f t="shared" si="3"/>
        <v/>
      </c>
      <c r="AT6" s="39" t="str">
        <f t="shared" si="3"/>
        <v/>
      </c>
      <c r="AU6" s="39" t="str">
        <f t="shared" si="3"/>
        <v/>
      </c>
      <c r="AV6" s="39" t="str">
        <f t="shared" si="3"/>
        <v/>
      </c>
      <c r="AW6" s="39"/>
      <c r="AX6" s="39" t="str">
        <f t="shared" si="3"/>
        <v/>
      </c>
      <c r="AY6" s="39" t="str">
        <f t="shared" si="3"/>
        <v/>
      </c>
      <c r="AZ6" s="39" t="str">
        <f t="shared" si="3"/>
        <v/>
      </c>
      <c r="BA6" s="39" t="str">
        <f t="shared" si="3"/>
        <v/>
      </c>
      <c r="BB6" s="39" t="str">
        <f t="shared" si="3"/>
        <v/>
      </c>
      <c r="BC6" s="39" t="str">
        <f t="shared" si="3"/>
        <v/>
      </c>
      <c r="BD6" s="39" t="str">
        <f t="shared" si="3"/>
        <v/>
      </c>
      <c r="BE6" s="39" t="str">
        <f t="shared" si="3"/>
        <v/>
      </c>
      <c r="BF6" s="39" t="str">
        <f t="shared" si="3"/>
        <v/>
      </c>
      <c r="BG6" s="39" t="str">
        <f t="shared" si="3"/>
        <v/>
      </c>
      <c r="BH6" s="39" t="str">
        <f t="shared" si="3"/>
        <v/>
      </c>
      <c r="BI6" s="39" t="str">
        <f>IF(BI$5&gt;=50,"▲",IF(AND(BI$5&gt;=30,BI$5&lt;50),50-BI$5,""))</f>
        <v/>
      </c>
      <c r="BJ6" s="39" t="str">
        <f>IF(BJ$5&gt;=50,"▲",IF(AND(BJ$5&gt;=30,BJ$5&lt;50),50-BJ$5,""))</f>
        <v/>
      </c>
      <c r="BK6" s="39" t="str">
        <f t="shared" si="3"/>
        <v/>
      </c>
      <c r="BL6" s="39" t="str">
        <f t="shared" si="3"/>
        <v/>
      </c>
      <c r="BM6" s="39" t="str">
        <f t="shared" si="3"/>
        <v/>
      </c>
      <c r="BN6" s="39" t="str">
        <f t="shared" ref="BN6:CD6" si="4">IF(BN$5&gt;=50,"▲",IF(AND(BN$5&gt;=30,BN$5&lt;50),50-BN$5,""))</f>
        <v/>
      </c>
      <c r="BO6" s="39" t="str">
        <f t="shared" si="4"/>
        <v/>
      </c>
      <c r="BP6" s="39" t="str">
        <f t="shared" si="4"/>
        <v/>
      </c>
      <c r="BQ6" s="39" t="str">
        <f t="shared" si="4"/>
        <v/>
      </c>
      <c r="BR6" s="39" t="str">
        <f t="shared" si="4"/>
        <v/>
      </c>
      <c r="BS6" s="39" t="str">
        <f t="shared" si="4"/>
        <v/>
      </c>
      <c r="BT6" s="39" t="str">
        <f t="shared" si="4"/>
        <v/>
      </c>
      <c r="BU6" s="39" t="str">
        <f t="shared" si="4"/>
        <v/>
      </c>
      <c r="BV6" s="39" t="str">
        <f t="shared" si="4"/>
        <v/>
      </c>
      <c r="BW6" s="39" t="str">
        <f t="shared" si="4"/>
        <v/>
      </c>
      <c r="BX6" s="39" t="str">
        <f t="shared" si="4"/>
        <v/>
      </c>
      <c r="BY6" s="39" t="str">
        <f t="shared" si="4"/>
        <v/>
      </c>
      <c r="BZ6" s="39" t="str">
        <f t="shared" si="4"/>
        <v/>
      </c>
      <c r="CA6" s="39" t="str">
        <f t="shared" si="4"/>
        <v/>
      </c>
      <c r="CB6" s="39" t="str">
        <f t="shared" si="4"/>
        <v/>
      </c>
      <c r="CC6" s="39" t="str">
        <f t="shared" si="4"/>
        <v/>
      </c>
      <c r="CD6" s="96" t="str">
        <f t="shared" si="4"/>
        <v>▲</v>
      </c>
    </row>
    <row r="7" spans="1:83" ht="18" customHeight="1" x14ac:dyDescent="0.2">
      <c r="A7" s="93" t="s">
        <v>23</v>
      </c>
      <c r="B7" s="156" t="s">
        <v>96</v>
      </c>
      <c r="C7" s="157"/>
      <c r="D7" s="158"/>
      <c r="E7" s="40" t="str">
        <f t="shared" ref="E7:BM7" si="5">IF(E$5&gt;=70,"■",IF(AND(E$5&gt;=50,E$5&lt;70),70-E$5,""))</f>
        <v/>
      </c>
      <c r="F7" s="40" t="str">
        <f t="shared" si="5"/>
        <v/>
      </c>
      <c r="G7" s="40">
        <f t="shared" si="5"/>
        <v>8</v>
      </c>
      <c r="H7" s="40">
        <f t="shared" si="5"/>
        <v>9</v>
      </c>
      <c r="I7" s="40">
        <f t="shared" si="5"/>
        <v>12.5</v>
      </c>
      <c r="J7" s="40">
        <f t="shared" si="5"/>
        <v>10</v>
      </c>
      <c r="K7" s="40" t="str">
        <f t="shared" si="5"/>
        <v/>
      </c>
      <c r="L7" s="40" t="str">
        <f t="shared" si="5"/>
        <v/>
      </c>
      <c r="M7" s="40" t="str">
        <f t="shared" si="5"/>
        <v/>
      </c>
      <c r="N7" s="40" t="str">
        <f t="shared" si="5"/>
        <v/>
      </c>
      <c r="O7" s="40">
        <f t="shared" si="5"/>
        <v>9</v>
      </c>
      <c r="P7" s="40" t="str">
        <f t="shared" si="5"/>
        <v/>
      </c>
      <c r="Q7" s="40" t="str">
        <f t="shared" si="5"/>
        <v/>
      </c>
      <c r="R7" s="40" t="str">
        <f t="shared" si="5"/>
        <v/>
      </c>
      <c r="S7" s="40" t="str">
        <f t="shared" si="5"/>
        <v/>
      </c>
      <c r="T7" s="40" t="str">
        <f t="shared" si="5"/>
        <v/>
      </c>
      <c r="U7" s="40" t="str">
        <f t="shared" si="5"/>
        <v/>
      </c>
      <c r="V7" s="40" t="str">
        <f t="shared" si="5"/>
        <v/>
      </c>
      <c r="W7" s="40">
        <f t="shared" si="5"/>
        <v>8.25</v>
      </c>
      <c r="X7" s="40" t="str">
        <f t="shared" si="5"/>
        <v/>
      </c>
      <c r="Y7" s="40" t="str">
        <f t="shared" si="5"/>
        <v/>
      </c>
      <c r="Z7" s="40" t="str">
        <f t="shared" si="5"/>
        <v/>
      </c>
      <c r="AA7" s="40" t="str">
        <f t="shared" si="5"/>
        <v/>
      </c>
      <c r="AB7" s="40" t="str">
        <f t="shared" si="5"/>
        <v/>
      </c>
      <c r="AC7" s="40" t="str">
        <f t="shared" si="5"/>
        <v/>
      </c>
      <c r="AD7" s="40" t="str">
        <f t="shared" si="5"/>
        <v/>
      </c>
      <c r="AE7" s="40" t="str">
        <f t="shared" si="5"/>
        <v/>
      </c>
      <c r="AF7" s="40" t="str">
        <f t="shared" si="5"/>
        <v/>
      </c>
      <c r="AG7" s="40" t="str">
        <f t="shared" si="5"/>
        <v/>
      </c>
      <c r="AH7" s="40" t="str">
        <f t="shared" si="5"/>
        <v/>
      </c>
      <c r="AI7" s="40" t="str">
        <f t="shared" si="5"/>
        <v/>
      </c>
      <c r="AJ7" s="40" t="str">
        <f t="shared" si="5"/>
        <v/>
      </c>
      <c r="AK7" s="40" t="str">
        <f t="shared" si="5"/>
        <v/>
      </c>
      <c r="AL7" s="40" t="str">
        <f t="shared" si="5"/>
        <v/>
      </c>
      <c r="AM7" s="40" t="str">
        <f t="shared" si="5"/>
        <v/>
      </c>
      <c r="AN7" s="40" t="str">
        <f t="shared" si="5"/>
        <v/>
      </c>
      <c r="AO7" s="40" t="str">
        <f t="shared" si="5"/>
        <v/>
      </c>
      <c r="AP7" s="40" t="str">
        <f t="shared" si="5"/>
        <v/>
      </c>
      <c r="AQ7" s="40" t="str">
        <f t="shared" si="5"/>
        <v/>
      </c>
      <c r="AR7" s="40" t="str">
        <f t="shared" si="5"/>
        <v/>
      </c>
      <c r="AS7" s="40" t="str">
        <f t="shared" si="5"/>
        <v/>
      </c>
      <c r="AT7" s="40" t="str">
        <f t="shared" si="5"/>
        <v/>
      </c>
      <c r="AU7" s="40" t="str">
        <f t="shared" si="5"/>
        <v/>
      </c>
      <c r="AV7" s="40" t="str">
        <f t="shared" si="5"/>
        <v/>
      </c>
      <c r="AW7" s="40"/>
      <c r="AX7" s="40" t="str">
        <f t="shared" si="5"/>
        <v/>
      </c>
      <c r="AY7" s="40" t="str">
        <f t="shared" si="5"/>
        <v/>
      </c>
      <c r="AZ7" s="40" t="str">
        <f t="shared" si="5"/>
        <v/>
      </c>
      <c r="BA7" s="40" t="str">
        <f t="shared" si="5"/>
        <v/>
      </c>
      <c r="BB7" s="40" t="str">
        <f t="shared" si="5"/>
        <v/>
      </c>
      <c r="BC7" s="40" t="str">
        <f t="shared" si="5"/>
        <v/>
      </c>
      <c r="BD7" s="40" t="str">
        <f t="shared" si="5"/>
        <v/>
      </c>
      <c r="BE7" s="40" t="str">
        <f t="shared" si="5"/>
        <v/>
      </c>
      <c r="BF7" s="40" t="str">
        <f t="shared" si="5"/>
        <v/>
      </c>
      <c r="BG7" s="40" t="str">
        <f t="shared" si="5"/>
        <v/>
      </c>
      <c r="BH7" s="40" t="str">
        <f t="shared" si="5"/>
        <v/>
      </c>
      <c r="BI7" s="40" t="str">
        <f>IF(BI$5&gt;=70,"■",IF(AND(BI$5&gt;=50,BI$5&lt;70),70-BI$5,""))</f>
        <v/>
      </c>
      <c r="BJ7" s="40" t="str">
        <f>IF(BJ$5&gt;=70,"■",IF(AND(BJ$5&gt;=50,BJ$5&lt;70),70-BJ$5,""))</f>
        <v/>
      </c>
      <c r="BK7" s="40" t="str">
        <f t="shared" si="5"/>
        <v/>
      </c>
      <c r="BL7" s="40" t="str">
        <f t="shared" si="5"/>
        <v/>
      </c>
      <c r="BM7" s="40" t="str">
        <f t="shared" si="5"/>
        <v/>
      </c>
      <c r="BN7" s="40" t="str">
        <f t="shared" ref="BN7:CD7" si="6">IF(BN$5&gt;=70,"■",IF(AND(BN$5&gt;=50,BN$5&lt;70),70-BN$5,""))</f>
        <v/>
      </c>
      <c r="BO7" s="40" t="str">
        <f t="shared" si="6"/>
        <v/>
      </c>
      <c r="BP7" s="40" t="str">
        <f t="shared" si="6"/>
        <v/>
      </c>
      <c r="BQ7" s="40" t="str">
        <f t="shared" si="6"/>
        <v/>
      </c>
      <c r="BR7" s="40" t="str">
        <f t="shared" si="6"/>
        <v/>
      </c>
      <c r="BS7" s="40" t="str">
        <f t="shared" si="6"/>
        <v/>
      </c>
      <c r="BT7" s="40" t="str">
        <f t="shared" si="6"/>
        <v/>
      </c>
      <c r="BU7" s="40" t="str">
        <f t="shared" si="6"/>
        <v/>
      </c>
      <c r="BV7" s="40" t="str">
        <f t="shared" si="6"/>
        <v/>
      </c>
      <c r="BW7" s="40" t="str">
        <f t="shared" si="6"/>
        <v/>
      </c>
      <c r="BX7" s="40" t="str">
        <f t="shared" si="6"/>
        <v/>
      </c>
      <c r="BY7" s="40" t="str">
        <f t="shared" si="6"/>
        <v/>
      </c>
      <c r="BZ7" s="40" t="str">
        <f t="shared" si="6"/>
        <v/>
      </c>
      <c r="CA7" s="40" t="str">
        <f t="shared" si="6"/>
        <v/>
      </c>
      <c r="CB7" s="40" t="str">
        <f t="shared" si="6"/>
        <v/>
      </c>
      <c r="CC7" s="40" t="str">
        <f t="shared" si="6"/>
        <v/>
      </c>
      <c r="CD7" s="97">
        <f t="shared" si="6"/>
        <v>15</v>
      </c>
    </row>
    <row r="8" spans="1:83" ht="18" customHeight="1" x14ac:dyDescent="0.2">
      <c r="A8" s="91" t="s">
        <v>28</v>
      </c>
      <c r="B8" s="161" t="s">
        <v>97</v>
      </c>
      <c r="C8" s="162"/>
      <c r="D8" s="162"/>
      <c r="E8" s="41" t="str">
        <f t="shared" ref="E8:BM8" si="7">IF(E$5&gt;=85,"●",IF(AND(E$5&gt;=70,E$5&lt;85),85-E$5,""))</f>
        <v/>
      </c>
      <c r="F8" s="41" t="str">
        <f t="shared" si="7"/>
        <v/>
      </c>
      <c r="G8" s="41" t="str">
        <f t="shared" si="7"/>
        <v/>
      </c>
      <c r="H8" s="41" t="str">
        <f t="shared" si="7"/>
        <v/>
      </c>
      <c r="I8" s="41" t="str">
        <f t="shared" si="7"/>
        <v/>
      </c>
      <c r="J8" s="41" t="str">
        <f t="shared" si="7"/>
        <v/>
      </c>
      <c r="K8" s="41" t="str">
        <f t="shared" si="7"/>
        <v/>
      </c>
      <c r="L8" s="41" t="str">
        <f t="shared" si="7"/>
        <v/>
      </c>
      <c r="M8" s="41" t="str">
        <f t="shared" si="7"/>
        <v/>
      </c>
      <c r="N8" s="41" t="str">
        <f t="shared" si="7"/>
        <v/>
      </c>
      <c r="O8" s="41" t="str">
        <f t="shared" si="7"/>
        <v/>
      </c>
      <c r="P8" s="41" t="str">
        <f t="shared" si="7"/>
        <v/>
      </c>
      <c r="Q8" s="41" t="str">
        <f t="shared" si="7"/>
        <v/>
      </c>
      <c r="R8" s="41" t="str">
        <f t="shared" si="7"/>
        <v/>
      </c>
      <c r="S8" s="41" t="str">
        <f t="shared" si="7"/>
        <v/>
      </c>
      <c r="T8" s="41" t="str">
        <f t="shared" si="7"/>
        <v/>
      </c>
      <c r="U8" s="41" t="str">
        <f t="shared" si="7"/>
        <v/>
      </c>
      <c r="V8" s="41" t="str">
        <f t="shared" si="7"/>
        <v/>
      </c>
      <c r="W8" s="41" t="str">
        <f t="shared" si="7"/>
        <v/>
      </c>
      <c r="X8" s="41" t="str">
        <f t="shared" si="7"/>
        <v/>
      </c>
      <c r="Y8" s="41" t="str">
        <f t="shared" si="7"/>
        <v/>
      </c>
      <c r="Z8" s="41" t="str">
        <f t="shared" si="7"/>
        <v/>
      </c>
      <c r="AA8" s="41" t="str">
        <f t="shared" si="7"/>
        <v/>
      </c>
      <c r="AB8" s="41" t="str">
        <f t="shared" si="7"/>
        <v/>
      </c>
      <c r="AC8" s="41" t="str">
        <f t="shared" si="7"/>
        <v/>
      </c>
      <c r="AD8" s="41" t="str">
        <f t="shared" si="7"/>
        <v/>
      </c>
      <c r="AE8" s="41" t="str">
        <f t="shared" si="7"/>
        <v/>
      </c>
      <c r="AF8" s="41" t="str">
        <f t="shared" si="7"/>
        <v/>
      </c>
      <c r="AG8" s="41" t="str">
        <f t="shared" si="7"/>
        <v/>
      </c>
      <c r="AH8" s="41" t="str">
        <f t="shared" si="7"/>
        <v/>
      </c>
      <c r="AI8" s="41" t="str">
        <f t="shared" si="7"/>
        <v/>
      </c>
      <c r="AJ8" s="41" t="str">
        <f t="shared" si="7"/>
        <v/>
      </c>
      <c r="AK8" s="41" t="str">
        <f t="shared" si="7"/>
        <v/>
      </c>
      <c r="AL8" s="41" t="str">
        <f t="shared" si="7"/>
        <v/>
      </c>
      <c r="AM8" s="41" t="str">
        <f t="shared" si="7"/>
        <v/>
      </c>
      <c r="AN8" s="41" t="str">
        <f t="shared" si="7"/>
        <v/>
      </c>
      <c r="AO8" s="41" t="str">
        <f t="shared" si="7"/>
        <v/>
      </c>
      <c r="AP8" s="41" t="str">
        <f t="shared" si="7"/>
        <v/>
      </c>
      <c r="AQ8" s="41" t="str">
        <f t="shared" si="7"/>
        <v/>
      </c>
      <c r="AR8" s="41" t="str">
        <f t="shared" si="7"/>
        <v/>
      </c>
      <c r="AS8" s="41" t="str">
        <f t="shared" si="7"/>
        <v/>
      </c>
      <c r="AT8" s="41" t="str">
        <f t="shared" si="7"/>
        <v/>
      </c>
      <c r="AU8" s="41" t="str">
        <f t="shared" si="7"/>
        <v/>
      </c>
      <c r="AV8" s="41" t="str">
        <f t="shared" si="7"/>
        <v/>
      </c>
      <c r="AW8" s="41"/>
      <c r="AX8" s="41" t="str">
        <f t="shared" si="7"/>
        <v/>
      </c>
      <c r="AY8" s="41" t="str">
        <f t="shared" si="7"/>
        <v/>
      </c>
      <c r="AZ8" s="41" t="str">
        <f t="shared" si="7"/>
        <v/>
      </c>
      <c r="BA8" s="41" t="str">
        <f t="shared" si="7"/>
        <v/>
      </c>
      <c r="BB8" s="41" t="str">
        <f t="shared" si="7"/>
        <v/>
      </c>
      <c r="BC8" s="41" t="str">
        <f t="shared" si="7"/>
        <v/>
      </c>
      <c r="BD8" s="41" t="str">
        <f t="shared" si="7"/>
        <v/>
      </c>
      <c r="BE8" s="41" t="str">
        <f t="shared" si="7"/>
        <v/>
      </c>
      <c r="BF8" s="41" t="str">
        <f t="shared" si="7"/>
        <v/>
      </c>
      <c r="BG8" s="41" t="str">
        <f t="shared" si="7"/>
        <v/>
      </c>
      <c r="BH8" s="41" t="str">
        <f t="shared" si="7"/>
        <v/>
      </c>
      <c r="BI8" s="41" t="str">
        <f>IF(BI$5&gt;=85,"●",IF(AND(BI$5&gt;=70,BI$5&lt;85),85-BI$5,""))</f>
        <v/>
      </c>
      <c r="BJ8" s="41" t="str">
        <f>IF(BJ$5&gt;=85,"●",IF(AND(BJ$5&gt;=70,BJ$5&lt;85),85-BJ$5,""))</f>
        <v/>
      </c>
      <c r="BK8" s="41" t="str">
        <f t="shared" si="7"/>
        <v/>
      </c>
      <c r="BL8" s="41" t="str">
        <f t="shared" si="7"/>
        <v/>
      </c>
      <c r="BM8" s="41" t="str">
        <f t="shared" si="7"/>
        <v/>
      </c>
      <c r="BN8" s="41" t="str">
        <f t="shared" ref="BN8:CD8" si="8">IF(BN$5&gt;=85,"●",IF(AND(BN$5&gt;=70,BN$5&lt;85),85-BN$5,""))</f>
        <v/>
      </c>
      <c r="BO8" s="41" t="str">
        <f t="shared" si="8"/>
        <v/>
      </c>
      <c r="BP8" s="41" t="str">
        <f t="shared" si="8"/>
        <v/>
      </c>
      <c r="BQ8" s="41" t="str">
        <f t="shared" si="8"/>
        <v/>
      </c>
      <c r="BR8" s="41" t="str">
        <f t="shared" si="8"/>
        <v/>
      </c>
      <c r="BS8" s="41" t="str">
        <f t="shared" si="8"/>
        <v/>
      </c>
      <c r="BT8" s="41" t="str">
        <f t="shared" si="8"/>
        <v/>
      </c>
      <c r="BU8" s="41" t="str">
        <f t="shared" si="8"/>
        <v/>
      </c>
      <c r="BV8" s="41" t="str">
        <f t="shared" si="8"/>
        <v/>
      </c>
      <c r="BW8" s="41" t="str">
        <f t="shared" si="8"/>
        <v/>
      </c>
      <c r="BX8" s="41" t="str">
        <f t="shared" si="8"/>
        <v/>
      </c>
      <c r="BY8" s="41" t="str">
        <f t="shared" si="8"/>
        <v/>
      </c>
      <c r="BZ8" s="41" t="str">
        <f t="shared" si="8"/>
        <v/>
      </c>
      <c r="CA8" s="41" t="str">
        <f t="shared" si="8"/>
        <v/>
      </c>
      <c r="CB8" s="41" t="str">
        <f t="shared" si="8"/>
        <v/>
      </c>
      <c r="CC8" s="41" t="str">
        <f t="shared" si="8"/>
        <v/>
      </c>
      <c r="CD8" s="98" t="str">
        <f t="shared" si="8"/>
        <v/>
      </c>
    </row>
    <row r="9" spans="1:83" ht="18" customHeight="1" thickBot="1" x14ac:dyDescent="0.25">
      <c r="A9" s="73" t="s">
        <v>74</v>
      </c>
      <c r="B9" s="159" t="s">
        <v>76</v>
      </c>
      <c r="C9" s="160"/>
      <c r="D9" s="160"/>
      <c r="E9" s="42" t="str">
        <f t="shared" ref="E9:BM9" si="9">IF(E$5&gt;=100,"☆",IF(AND(E$5&gt;=85,E$5&lt;110),100-E$5,""))</f>
        <v/>
      </c>
      <c r="F9" s="42" t="str">
        <f t="shared" si="9"/>
        <v/>
      </c>
      <c r="G9" s="42" t="str">
        <f t="shared" si="9"/>
        <v/>
      </c>
      <c r="H9" s="42" t="str">
        <f t="shared" si="9"/>
        <v/>
      </c>
      <c r="I9" s="42" t="str">
        <f t="shared" si="9"/>
        <v/>
      </c>
      <c r="J9" s="42" t="str">
        <f t="shared" si="9"/>
        <v/>
      </c>
      <c r="K9" s="42" t="str">
        <f t="shared" si="9"/>
        <v/>
      </c>
      <c r="L9" s="42" t="str">
        <f t="shared" si="9"/>
        <v/>
      </c>
      <c r="M9" s="42" t="str">
        <f t="shared" si="9"/>
        <v/>
      </c>
      <c r="N9" s="42" t="str">
        <f t="shared" si="9"/>
        <v/>
      </c>
      <c r="O9" s="42" t="str">
        <f t="shared" si="9"/>
        <v/>
      </c>
      <c r="P9" s="42" t="str">
        <f t="shared" si="9"/>
        <v/>
      </c>
      <c r="Q9" s="42" t="str">
        <f t="shared" si="9"/>
        <v/>
      </c>
      <c r="R9" s="42" t="str">
        <f t="shared" si="9"/>
        <v/>
      </c>
      <c r="S9" s="42" t="str">
        <f t="shared" si="9"/>
        <v/>
      </c>
      <c r="T9" s="42" t="str">
        <f t="shared" si="9"/>
        <v/>
      </c>
      <c r="U9" s="42" t="str">
        <f t="shared" si="9"/>
        <v/>
      </c>
      <c r="V9" s="42" t="str">
        <f t="shared" si="9"/>
        <v/>
      </c>
      <c r="W9" s="42" t="str">
        <f t="shared" si="9"/>
        <v/>
      </c>
      <c r="X9" s="42" t="str">
        <f t="shared" si="9"/>
        <v/>
      </c>
      <c r="Y9" s="42" t="str">
        <f t="shared" si="9"/>
        <v/>
      </c>
      <c r="Z9" s="42" t="str">
        <f t="shared" si="9"/>
        <v/>
      </c>
      <c r="AA9" s="42" t="str">
        <f t="shared" si="9"/>
        <v/>
      </c>
      <c r="AB9" s="42" t="str">
        <f t="shared" si="9"/>
        <v/>
      </c>
      <c r="AC9" s="42" t="str">
        <f t="shared" si="9"/>
        <v/>
      </c>
      <c r="AD9" s="42" t="str">
        <f t="shared" si="9"/>
        <v/>
      </c>
      <c r="AE9" s="42" t="str">
        <f t="shared" si="9"/>
        <v/>
      </c>
      <c r="AF9" s="42" t="str">
        <f t="shared" si="9"/>
        <v/>
      </c>
      <c r="AG9" s="42" t="str">
        <f t="shared" si="9"/>
        <v/>
      </c>
      <c r="AH9" s="42" t="str">
        <f t="shared" si="9"/>
        <v/>
      </c>
      <c r="AI9" s="42" t="str">
        <f t="shared" si="9"/>
        <v/>
      </c>
      <c r="AJ9" s="42" t="str">
        <f t="shared" si="9"/>
        <v/>
      </c>
      <c r="AK9" s="42" t="str">
        <f t="shared" si="9"/>
        <v/>
      </c>
      <c r="AL9" s="42" t="str">
        <f t="shared" si="9"/>
        <v/>
      </c>
      <c r="AM9" s="42" t="str">
        <f t="shared" si="9"/>
        <v/>
      </c>
      <c r="AN9" s="42" t="str">
        <f t="shared" si="9"/>
        <v/>
      </c>
      <c r="AO9" s="42" t="str">
        <f t="shared" si="9"/>
        <v/>
      </c>
      <c r="AP9" s="42" t="str">
        <f t="shared" si="9"/>
        <v/>
      </c>
      <c r="AQ9" s="42" t="str">
        <f t="shared" si="9"/>
        <v/>
      </c>
      <c r="AR9" s="42" t="str">
        <f t="shared" si="9"/>
        <v/>
      </c>
      <c r="AS9" s="42" t="str">
        <f t="shared" si="9"/>
        <v/>
      </c>
      <c r="AT9" s="42" t="str">
        <f t="shared" si="9"/>
        <v/>
      </c>
      <c r="AU9" s="42" t="str">
        <f t="shared" si="9"/>
        <v/>
      </c>
      <c r="AV9" s="42" t="str">
        <f t="shared" si="9"/>
        <v/>
      </c>
      <c r="AW9" s="42"/>
      <c r="AX9" s="42" t="str">
        <f t="shared" si="9"/>
        <v/>
      </c>
      <c r="AY9" s="42" t="str">
        <f t="shared" si="9"/>
        <v/>
      </c>
      <c r="AZ9" s="42" t="str">
        <f t="shared" si="9"/>
        <v/>
      </c>
      <c r="BA9" s="42" t="str">
        <f t="shared" si="9"/>
        <v/>
      </c>
      <c r="BB9" s="42" t="str">
        <f t="shared" si="9"/>
        <v/>
      </c>
      <c r="BC9" s="42" t="str">
        <f t="shared" si="9"/>
        <v/>
      </c>
      <c r="BD9" s="42" t="str">
        <f t="shared" si="9"/>
        <v/>
      </c>
      <c r="BE9" s="42" t="str">
        <f t="shared" si="9"/>
        <v/>
      </c>
      <c r="BF9" s="42" t="str">
        <f t="shared" si="9"/>
        <v/>
      </c>
      <c r="BG9" s="42" t="str">
        <f t="shared" si="9"/>
        <v/>
      </c>
      <c r="BH9" s="42" t="str">
        <f t="shared" si="9"/>
        <v/>
      </c>
      <c r="BI9" s="42" t="str">
        <f>IF(BI$5&gt;=100,"☆",IF(AND(BI$5&gt;=85,BI$5&lt;110),100-BI$5,""))</f>
        <v/>
      </c>
      <c r="BJ9" s="42" t="str">
        <f>IF(BJ$5&gt;=100,"☆",IF(AND(BJ$5&gt;=85,BJ$5&lt;110),100-BJ$5,""))</f>
        <v/>
      </c>
      <c r="BK9" s="42" t="str">
        <f t="shared" si="9"/>
        <v/>
      </c>
      <c r="BL9" s="42" t="str">
        <f t="shared" si="9"/>
        <v/>
      </c>
      <c r="BM9" s="42" t="str">
        <f t="shared" si="9"/>
        <v/>
      </c>
      <c r="BN9" s="42" t="str">
        <f t="shared" ref="BN9:CD9" si="10">IF(BN$5&gt;=100,"☆",IF(AND(BN$5&gt;=85,BN$5&lt;110),100-BN$5,""))</f>
        <v/>
      </c>
      <c r="BO9" s="42" t="str">
        <f t="shared" si="10"/>
        <v/>
      </c>
      <c r="BP9" s="42" t="str">
        <f t="shared" si="10"/>
        <v/>
      </c>
      <c r="BQ9" s="42" t="str">
        <f t="shared" si="10"/>
        <v/>
      </c>
      <c r="BR9" s="42" t="str">
        <f t="shared" si="10"/>
        <v/>
      </c>
      <c r="BS9" s="42" t="str">
        <f t="shared" si="10"/>
        <v/>
      </c>
      <c r="BT9" s="42" t="str">
        <f t="shared" si="10"/>
        <v/>
      </c>
      <c r="BU9" s="42" t="str">
        <f t="shared" si="10"/>
        <v/>
      </c>
      <c r="BV9" s="42" t="str">
        <f t="shared" si="10"/>
        <v/>
      </c>
      <c r="BW9" s="42" t="str">
        <f t="shared" si="10"/>
        <v/>
      </c>
      <c r="BX9" s="42" t="str">
        <f t="shared" si="10"/>
        <v/>
      </c>
      <c r="BY9" s="42" t="str">
        <f t="shared" si="10"/>
        <v/>
      </c>
      <c r="BZ9" s="42" t="str">
        <f t="shared" si="10"/>
        <v/>
      </c>
      <c r="CA9" s="42" t="str">
        <f t="shared" si="10"/>
        <v/>
      </c>
      <c r="CB9" s="42" t="str">
        <f t="shared" si="10"/>
        <v/>
      </c>
      <c r="CC9" s="42" t="str">
        <f t="shared" si="10"/>
        <v/>
      </c>
      <c r="CD9" s="99" t="str">
        <f t="shared" si="10"/>
        <v/>
      </c>
    </row>
    <row r="10" spans="1:83" s="13" customFormat="1" ht="18" customHeight="1" outlineLevel="1" collapsed="1" thickBot="1" x14ac:dyDescent="0.25">
      <c r="A10" s="15" t="s">
        <v>108</v>
      </c>
      <c r="B10" s="151" t="s">
        <v>109</v>
      </c>
      <c r="C10" s="152"/>
      <c r="D10" s="12">
        <f>SUM(D11:D25)</f>
        <v>241</v>
      </c>
      <c r="E10" s="46">
        <f t="shared" ref="E10:AJ10" si="11">COUNTIF(E11:E25,"〇") +COUNTIF(E11:E25,"◎") *1.25+ COUNTIF(E11:E25,"☆")*0.75+ COUNTIF(E11:E25,"△")*0.5</f>
        <v>0</v>
      </c>
      <c r="F10" s="46">
        <f t="shared" si="11"/>
        <v>2.25</v>
      </c>
      <c r="G10" s="46">
        <f t="shared" si="11"/>
        <v>17.5</v>
      </c>
      <c r="H10" s="46">
        <f t="shared" si="11"/>
        <v>15.5</v>
      </c>
      <c r="I10" s="46">
        <f t="shared" si="11"/>
        <v>15</v>
      </c>
      <c r="J10" s="46">
        <f t="shared" si="11"/>
        <v>15</v>
      </c>
      <c r="K10" s="46">
        <f t="shared" si="11"/>
        <v>0</v>
      </c>
      <c r="L10" s="46">
        <f t="shared" si="11"/>
        <v>11.25</v>
      </c>
      <c r="M10" s="46">
        <f t="shared" si="11"/>
        <v>10</v>
      </c>
      <c r="N10" s="46">
        <f t="shared" si="11"/>
        <v>10.5</v>
      </c>
      <c r="O10" s="46">
        <f t="shared" si="11"/>
        <v>14.75</v>
      </c>
      <c r="P10" s="46">
        <f t="shared" si="11"/>
        <v>0</v>
      </c>
      <c r="Q10" s="46">
        <f t="shared" si="11"/>
        <v>0</v>
      </c>
      <c r="R10" s="46">
        <f t="shared" si="11"/>
        <v>0</v>
      </c>
      <c r="S10" s="46">
        <f t="shared" si="11"/>
        <v>0</v>
      </c>
      <c r="T10" s="46">
        <f t="shared" si="11"/>
        <v>0</v>
      </c>
      <c r="U10" s="46">
        <f t="shared" si="11"/>
        <v>0</v>
      </c>
      <c r="V10" s="46">
        <f t="shared" si="11"/>
        <v>0</v>
      </c>
      <c r="W10" s="46">
        <f t="shared" si="11"/>
        <v>15</v>
      </c>
      <c r="X10" s="46">
        <f t="shared" si="11"/>
        <v>0</v>
      </c>
      <c r="Y10" s="46">
        <f t="shared" si="11"/>
        <v>0</v>
      </c>
      <c r="Z10" s="46">
        <f t="shared" si="11"/>
        <v>0</v>
      </c>
      <c r="AA10" s="46">
        <f t="shared" si="11"/>
        <v>0</v>
      </c>
      <c r="AB10" s="46">
        <f t="shared" si="11"/>
        <v>0</v>
      </c>
      <c r="AC10" s="46">
        <f t="shared" si="11"/>
        <v>0</v>
      </c>
      <c r="AD10" s="46">
        <f t="shared" si="11"/>
        <v>10.75</v>
      </c>
      <c r="AE10" s="46">
        <f t="shared" si="11"/>
        <v>0</v>
      </c>
      <c r="AF10" s="46">
        <f t="shared" si="11"/>
        <v>2.5</v>
      </c>
      <c r="AG10" s="46">
        <f t="shared" si="11"/>
        <v>6.75</v>
      </c>
      <c r="AH10" s="46">
        <f t="shared" si="11"/>
        <v>1.25</v>
      </c>
      <c r="AI10" s="46">
        <f t="shared" si="11"/>
        <v>0</v>
      </c>
      <c r="AJ10" s="46">
        <f t="shared" si="11"/>
        <v>1</v>
      </c>
      <c r="AK10" s="46">
        <f t="shared" ref="AK10:BP10" si="12">COUNTIF(AK11:AK25,"〇") +COUNTIF(AK11:AK25,"◎") *1.25+ COUNTIF(AK11:AK25,"☆")*0.75+ COUNTIF(AK11:AK25,"△")*0.5</f>
        <v>0</v>
      </c>
      <c r="AL10" s="46">
        <f t="shared" si="12"/>
        <v>14</v>
      </c>
      <c r="AM10" s="46">
        <f t="shared" si="12"/>
        <v>9.5</v>
      </c>
      <c r="AN10" s="46">
        <f t="shared" si="12"/>
        <v>0</v>
      </c>
      <c r="AO10" s="46">
        <f t="shared" si="12"/>
        <v>4.5</v>
      </c>
      <c r="AP10" s="46">
        <f t="shared" si="12"/>
        <v>4.5</v>
      </c>
      <c r="AQ10" s="46">
        <f t="shared" si="12"/>
        <v>0</v>
      </c>
      <c r="AR10" s="46">
        <f t="shared" si="12"/>
        <v>6</v>
      </c>
      <c r="AS10" s="46">
        <f t="shared" si="12"/>
        <v>0.5</v>
      </c>
      <c r="AT10" s="46">
        <f t="shared" si="12"/>
        <v>0</v>
      </c>
      <c r="AU10" s="46">
        <f t="shared" si="12"/>
        <v>5</v>
      </c>
      <c r="AV10" s="46">
        <f t="shared" si="12"/>
        <v>0</v>
      </c>
      <c r="AW10" s="46">
        <f t="shared" si="12"/>
        <v>3</v>
      </c>
      <c r="AX10" s="46">
        <f t="shared" si="12"/>
        <v>6</v>
      </c>
      <c r="AY10" s="46">
        <f t="shared" si="12"/>
        <v>5</v>
      </c>
      <c r="AZ10" s="46">
        <f t="shared" si="12"/>
        <v>13.5</v>
      </c>
      <c r="BA10" s="46">
        <f t="shared" si="12"/>
        <v>10.5</v>
      </c>
      <c r="BB10" s="46">
        <f t="shared" si="12"/>
        <v>7.5</v>
      </c>
      <c r="BC10" s="46">
        <f t="shared" si="12"/>
        <v>0</v>
      </c>
      <c r="BD10" s="46">
        <f t="shared" si="12"/>
        <v>0</v>
      </c>
      <c r="BE10" s="46">
        <f t="shared" si="12"/>
        <v>0</v>
      </c>
      <c r="BF10" s="46">
        <f t="shared" si="12"/>
        <v>0</v>
      </c>
      <c r="BG10" s="46">
        <f t="shared" si="12"/>
        <v>0</v>
      </c>
      <c r="BH10" s="46">
        <f t="shared" si="12"/>
        <v>0</v>
      </c>
      <c r="BI10" s="46">
        <f t="shared" si="12"/>
        <v>0</v>
      </c>
      <c r="BJ10" s="46">
        <f t="shared" si="12"/>
        <v>0</v>
      </c>
      <c r="BK10" s="46">
        <f t="shared" si="12"/>
        <v>0</v>
      </c>
      <c r="BL10" s="46">
        <f t="shared" si="12"/>
        <v>0</v>
      </c>
      <c r="BM10" s="46">
        <f t="shared" si="12"/>
        <v>0</v>
      </c>
      <c r="BN10" s="46">
        <f t="shared" si="12"/>
        <v>0</v>
      </c>
      <c r="BO10" s="46">
        <f t="shared" si="12"/>
        <v>0</v>
      </c>
      <c r="BP10" s="46">
        <f t="shared" si="12"/>
        <v>5</v>
      </c>
      <c r="BQ10" s="46">
        <f t="shared" ref="BQ10:CD10" si="13">COUNTIF(BQ11:BQ25,"〇") +COUNTIF(BQ11:BQ25,"◎") *1.25+ COUNTIF(BQ11:BQ25,"☆")*0.75+ COUNTIF(BQ11:BQ25,"△")*0.5</f>
        <v>0</v>
      </c>
      <c r="BR10" s="46">
        <f t="shared" si="13"/>
        <v>0</v>
      </c>
      <c r="BS10" s="46">
        <f t="shared" si="13"/>
        <v>0</v>
      </c>
      <c r="BT10" s="46">
        <f t="shared" si="13"/>
        <v>0</v>
      </c>
      <c r="BU10" s="46">
        <f t="shared" si="13"/>
        <v>0</v>
      </c>
      <c r="BV10" s="46">
        <f t="shared" si="13"/>
        <v>0</v>
      </c>
      <c r="BW10" s="46">
        <f t="shared" si="13"/>
        <v>0</v>
      </c>
      <c r="BX10" s="46">
        <f t="shared" si="13"/>
        <v>0</v>
      </c>
      <c r="BY10" s="46">
        <f t="shared" si="13"/>
        <v>1</v>
      </c>
      <c r="BZ10" s="46">
        <f t="shared" si="13"/>
        <v>0</v>
      </c>
      <c r="CA10" s="46">
        <f t="shared" si="13"/>
        <v>0</v>
      </c>
      <c r="CB10" s="46">
        <f t="shared" si="13"/>
        <v>0</v>
      </c>
      <c r="CC10" s="46">
        <f t="shared" si="13"/>
        <v>0</v>
      </c>
      <c r="CD10" s="47">
        <f t="shared" si="13"/>
        <v>15</v>
      </c>
    </row>
    <row r="11" spans="1:83" s="9" customFormat="1" ht="18" customHeight="1" outlineLevel="1" x14ac:dyDescent="0.2">
      <c r="A11" s="13"/>
      <c r="B11" s="14">
        <v>1</v>
      </c>
      <c r="C11" s="10">
        <v>44081</v>
      </c>
      <c r="D11" s="11">
        <f t="shared" ref="D11:D25" si="14">COUNTA(E11:CD11)</f>
        <v>4</v>
      </c>
      <c r="E11" s="43"/>
      <c r="F11" s="43"/>
      <c r="G11" s="43"/>
      <c r="H11" s="43" t="s">
        <v>153</v>
      </c>
      <c r="I11" s="43" t="s">
        <v>153</v>
      </c>
      <c r="J11" s="43"/>
      <c r="K11" s="43"/>
      <c r="L11" s="43"/>
      <c r="M11" s="43"/>
      <c r="N11" s="43"/>
      <c r="O11" s="43" t="s">
        <v>153</v>
      </c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5" t="s">
        <v>154</v>
      </c>
      <c r="CE11" s="21"/>
    </row>
    <row r="12" spans="1:83" s="9" customFormat="1" ht="18" customHeight="1" outlineLevel="1" x14ac:dyDescent="0.2">
      <c r="A12" s="13"/>
      <c r="B12" s="14">
        <v>2</v>
      </c>
      <c r="C12" s="10">
        <v>44082</v>
      </c>
      <c r="D12" s="11">
        <f t="shared" si="14"/>
        <v>15</v>
      </c>
      <c r="E12" s="43"/>
      <c r="F12" s="43"/>
      <c r="G12" s="43" t="s">
        <v>153</v>
      </c>
      <c r="H12" s="43" t="s">
        <v>153</v>
      </c>
      <c r="I12" s="43" t="s">
        <v>153</v>
      </c>
      <c r="J12" s="43" t="s">
        <v>153</v>
      </c>
      <c r="K12" s="43"/>
      <c r="L12" s="43" t="s">
        <v>153</v>
      </c>
      <c r="M12" s="43" t="s">
        <v>153</v>
      </c>
      <c r="N12" s="43" t="s">
        <v>153</v>
      </c>
      <c r="O12" s="43" t="s">
        <v>153</v>
      </c>
      <c r="P12" s="43"/>
      <c r="Q12" s="43"/>
      <c r="R12" s="43"/>
      <c r="S12" s="43"/>
      <c r="T12" s="43"/>
      <c r="U12" s="43"/>
      <c r="V12" s="43"/>
      <c r="W12" s="43" t="s">
        <v>153</v>
      </c>
      <c r="X12" s="43"/>
      <c r="Y12" s="43"/>
      <c r="Z12" s="43"/>
      <c r="AA12" s="43"/>
      <c r="AB12" s="43"/>
      <c r="AC12" s="43"/>
      <c r="AD12" s="43" t="s">
        <v>153</v>
      </c>
      <c r="AE12" s="43"/>
      <c r="AF12" s="43"/>
      <c r="AG12" s="43"/>
      <c r="AH12" s="43"/>
      <c r="AI12" s="43"/>
      <c r="AJ12" s="43"/>
      <c r="AK12" s="43"/>
      <c r="AL12" s="43" t="s">
        <v>154</v>
      </c>
      <c r="AM12" s="43" t="s">
        <v>154</v>
      </c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 t="s">
        <v>154</v>
      </c>
      <c r="BA12" s="43" t="s">
        <v>154</v>
      </c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5" t="s">
        <v>154</v>
      </c>
      <c r="CE12" s="21"/>
    </row>
    <row r="13" spans="1:83" s="9" customFormat="1" ht="18" customHeight="1" outlineLevel="1" x14ac:dyDescent="0.2">
      <c r="A13" s="13"/>
      <c r="B13" s="14">
        <v>3</v>
      </c>
      <c r="C13" s="10">
        <v>44083</v>
      </c>
      <c r="D13" s="11">
        <f t="shared" si="14"/>
        <v>15</v>
      </c>
      <c r="E13" s="43"/>
      <c r="F13" s="43"/>
      <c r="G13" s="43" t="s">
        <v>153</v>
      </c>
      <c r="H13" s="43" t="s">
        <v>157</v>
      </c>
      <c r="I13" s="43" t="s">
        <v>153</v>
      </c>
      <c r="J13" s="43" t="s">
        <v>153</v>
      </c>
      <c r="K13" s="43"/>
      <c r="L13" s="43"/>
      <c r="M13" s="43" t="s">
        <v>153</v>
      </c>
      <c r="N13" s="43" t="s">
        <v>153</v>
      </c>
      <c r="O13" s="43" t="s">
        <v>153</v>
      </c>
      <c r="P13" s="43"/>
      <c r="Q13" s="43"/>
      <c r="R13" s="43"/>
      <c r="S13" s="43"/>
      <c r="T13" s="43"/>
      <c r="U13" s="43"/>
      <c r="V13" s="43"/>
      <c r="W13" s="43" t="s">
        <v>153</v>
      </c>
      <c r="X13" s="43"/>
      <c r="Y13" s="43"/>
      <c r="Z13" s="43"/>
      <c r="AA13" s="43"/>
      <c r="AB13" s="43"/>
      <c r="AC13" s="43"/>
      <c r="AD13" s="43" t="s">
        <v>154</v>
      </c>
      <c r="AE13" s="43"/>
      <c r="AF13" s="43"/>
      <c r="AG13" s="43"/>
      <c r="AH13" s="43"/>
      <c r="AI13" s="43"/>
      <c r="AJ13" s="43"/>
      <c r="AK13" s="43"/>
      <c r="AL13" s="43" t="s">
        <v>156</v>
      </c>
      <c r="AM13" s="43" t="s">
        <v>154</v>
      </c>
      <c r="AN13" s="43"/>
      <c r="AO13" s="43" t="s">
        <v>154</v>
      </c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 t="s">
        <v>154</v>
      </c>
      <c r="BA13" s="43" t="s">
        <v>154</v>
      </c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5" t="s">
        <v>154</v>
      </c>
      <c r="CE13" s="21"/>
    </row>
    <row r="14" spans="1:83" s="9" customFormat="1" ht="18" customHeight="1" outlineLevel="1" x14ac:dyDescent="0.2">
      <c r="A14" s="13"/>
      <c r="B14" s="14">
        <v>4</v>
      </c>
      <c r="C14" s="10">
        <v>44084</v>
      </c>
      <c r="D14" s="11">
        <f t="shared" si="14"/>
        <v>3</v>
      </c>
      <c r="E14" s="43"/>
      <c r="F14" s="43"/>
      <c r="G14" s="43" t="s">
        <v>153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 t="s">
        <v>153</v>
      </c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5" t="s">
        <v>154</v>
      </c>
      <c r="CE14" s="21"/>
    </row>
    <row r="15" spans="1:83" s="9" customFormat="1" ht="18" customHeight="1" outlineLevel="1" x14ac:dyDescent="0.2">
      <c r="A15" s="13"/>
      <c r="B15" s="14">
        <v>5</v>
      </c>
      <c r="C15" s="10">
        <v>44085</v>
      </c>
      <c r="D15" s="11">
        <f t="shared" si="14"/>
        <v>19</v>
      </c>
      <c r="E15" s="43"/>
      <c r="F15" s="43" t="s">
        <v>153</v>
      </c>
      <c r="G15" s="43" t="s">
        <v>153</v>
      </c>
      <c r="H15" s="43" t="s">
        <v>153</v>
      </c>
      <c r="I15" s="43" t="s">
        <v>153</v>
      </c>
      <c r="J15" s="43" t="s">
        <v>153</v>
      </c>
      <c r="K15" s="43"/>
      <c r="L15" s="43" t="s">
        <v>153</v>
      </c>
      <c r="M15" s="43" t="s">
        <v>157</v>
      </c>
      <c r="N15" s="43" t="s">
        <v>153</v>
      </c>
      <c r="O15" s="43" t="s">
        <v>153</v>
      </c>
      <c r="P15" s="43"/>
      <c r="Q15" s="43"/>
      <c r="R15" s="43"/>
      <c r="S15" s="43"/>
      <c r="T15" s="43"/>
      <c r="U15" s="43"/>
      <c r="V15" s="43"/>
      <c r="W15" s="43" t="s">
        <v>153</v>
      </c>
      <c r="X15" s="43"/>
      <c r="Y15" s="43"/>
      <c r="Z15" s="43"/>
      <c r="AA15" s="43"/>
      <c r="AB15" s="43"/>
      <c r="AC15" s="43"/>
      <c r="AD15" s="43" t="s">
        <v>154</v>
      </c>
      <c r="AE15" s="43"/>
      <c r="AF15" s="43"/>
      <c r="AG15" s="43"/>
      <c r="AH15" s="43" t="s">
        <v>157</v>
      </c>
      <c r="AI15" s="43"/>
      <c r="AJ15" s="43"/>
      <c r="AK15" s="43"/>
      <c r="AL15" s="43" t="s">
        <v>154</v>
      </c>
      <c r="AM15" s="43" t="s">
        <v>154</v>
      </c>
      <c r="AN15" s="43"/>
      <c r="AO15" s="43" t="s">
        <v>153</v>
      </c>
      <c r="AP15" s="43"/>
      <c r="AQ15" s="43"/>
      <c r="AR15" s="43"/>
      <c r="AS15" s="43"/>
      <c r="AT15" s="43"/>
      <c r="AU15" s="43"/>
      <c r="AV15" s="43"/>
      <c r="AW15" s="43"/>
      <c r="AX15" s="43" t="s">
        <v>156</v>
      </c>
      <c r="AY15" s="43"/>
      <c r="AZ15" s="43"/>
      <c r="BA15" s="43" t="s">
        <v>154</v>
      </c>
      <c r="BB15" s="43" t="s">
        <v>153</v>
      </c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5" t="s">
        <v>154</v>
      </c>
      <c r="CE15" s="21"/>
    </row>
    <row r="16" spans="1:83" s="9" customFormat="1" ht="18" customHeight="1" outlineLevel="1" x14ac:dyDescent="0.2">
      <c r="A16" s="13"/>
      <c r="B16" s="14">
        <v>6</v>
      </c>
      <c r="C16" s="10">
        <v>44088</v>
      </c>
      <c r="D16" s="11">
        <f t="shared" si="14"/>
        <v>12</v>
      </c>
      <c r="E16" s="43"/>
      <c r="F16" s="43"/>
      <c r="G16" s="43" t="s">
        <v>153</v>
      </c>
      <c r="H16" s="43" t="s">
        <v>153</v>
      </c>
      <c r="I16" s="43" t="s">
        <v>153</v>
      </c>
      <c r="J16" s="43" t="s">
        <v>153</v>
      </c>
      <c r="K16" s="43"/>
      <c r="L16" s="43" t="s">
        <v>153</v>
      </c>
      <c r="M16" s="43"/>
      <c r="N16" s="43" t="s">
        <v>154</v>
      </c>
      <c r="O16" s="43"/>
      <c r="P16" s="43"/>
      <c r="Q16" s="43"/>
      <c r="R16" s="43"/>
      <c r="S16" s="43"/>
      <c r="T16" s="43"/>
      <c r="U16" s="43"/>
      <c r="V16" s="43"/>
      <c r="W16" s="43" t="s">
        <v>153</v>
      </c>
      <c r="X16" s="43"/>
      <c r="Y16" s="43"/>
      <c r="Z16" s="43"/>
      <c r="AA16" s="43"/>
      <c r="AB16" s="43"/>
      <c r="AC16" s="43"/>
      <c r="AD16" s="43"/>
      <c r="AE16" s="43"/>
      <c r="AF16" s="43"/>
      <c r="AG16" s="43" t="s">
        <v>154</v>
      </c>
      <c r="AH16" s="43"/>
      <c r="AI16" s="43"/>
      <c r="AJ16" s="43"/>
      <c r="AK16" s="43"/>
      <c r="AL16" s="43" t="s">
        <v>154</v>
      </c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 t="s">
        <v>153</v>
      </c>
      <c r="BA16" s="43" t="s">
        <v>153</v>
      </c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5" t="s">
        <v>154</v>
      </c>
      <c r="CE16" s="21"/>
    </row>
    <row r="17" spans="1:83" s="9" customFormat="1" ht="18" customHeight="1" outlineLevel="1" x14ac:dyDescent="0.2">
      <c r="A17" s="13"/>
      <c r="B17" s="14">
        <v>7</v>
      </c>
      <c r="C17" s="10">
        <v>44089</v>
      </c>
      <c r="D17" s="11">
        <f t="shared" si="14"/>
        <v>18</v>
      </c>
      <c r="E17" s="43"/>
      <c r="F17" s="43"/>
      <c r="G17" s="43" t="s">
        <v>153</v>
      </c>
      <c r="H17" s="43" t="s">
        <v>154</v>
      </c>
      <c r="I17" s="43" t="s">
        <v>153</v>
      </c>
      <c r="J17" s="43" t="s">
        <v>153</v>
      </c>
      <c r="K17" s="43"/>
      <c r="L17" s="43" t="s">
        <v>153</v>
      </c>
      <c r="M17" s="43" t="s">
        <v>156</v>
      </c>
      <c r="N17" s="43"/>
      <c r="O17" s="43"/>
      <c r="P17" s="43"/>
      <c r="Q17" s="43"/>
      <c r="R17" s="43"/>
      <c r="S17" s="43"/>
      <c r="T17" s="43"/>
      <c r="U17" s="43"/>
      <c r="V17" s="43"/>
      <c r="W17" s="43" t="s">
        <v>153</v>
      </c>
      <c r="X17" s="43"/>
      <c r="Y17" s="43"/>
      <c r="Z17" s="43"/>
      <c r="AA17" s="43"/>
      <c r="AB17" s="43"/>
      <c r="AC17" s="43"/>
      <c r="AD17" s="43" t="s">
        <v>153</v>
      </c>
      <c r="AE17" s="43"/>
      <c r="AF17" s="43"/>
      <c r="AG17" s="43"/>
      <c r="AH17" s="43"/>
      <c r="AI17" s="43"/>
      <c r="AJ17" s="43"/>
      <c r="AK17" s="43"/>
      <c r="AL17" s="43" t="s">
        <v>153</v>
      </c>
      <c r="AM17" s="43" t="s">
        <v>157</v>
      </c>
      <c r="AN17" s="43"/>
      <c r="AO17" s="43"/>
      <c r="AP17" s="43"/>
      <c r="AQ17" s="43"/>
      <c r="AR17" s="43"/>
      <c r="AS17" s="43"/>
      <c r="AT17" s="43"/>
      <c r="AU17" s="43"/>
      <c r="AV17" s="43"/>
      <c r="AW17" s="43" t="s">
        <v>154</v>
      </c>
      <c r="AX17" s="43" t="s">
        <v>156</v>
      </c>
      <c r="AY17" s="43" t="s">
        <v>154</v>
      </c>
      <c r="AZ17" s="43" t="s">
        <v>154</v>
      </c>
      <c r="BA17" s="43" t="s">
        <v>154</v>
      </c>
      <c r="BB17" s="43" t="s">
        <v>154</v>
      </c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 t="s">
        <v>154</v>
      </c>
      <c r="BQ17" s="43"/>
      <c r="BR17" s="43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5" t="s">
        <v>154</v>
      </c>
      <c r="CE17" s="21"/>
    </row>
    <row r="18" spans="1:83" s="9" customFormat="1" ht="18" customHeight="1" outlineLevel="1" x14ac:dyDescent="0.2">
      <c r="A18" s="13"/>
      <c r="B18" s="14">
        <v>8</v>
      </c>
      <c r="C18" s="10">
        <v>44090</v>
      </c>
      <c r="D18" s="11">
        <f t="shared" si="14"/>
        <v>20</v>
      </c>
      <c r="E18" s="43"/>
      <c r="F18" s="43"/>
      <c r="G18" s="43" t="s">
        <v>153</v>
      </c>
      <c r="H18" s="43" t="s">
        <v>153</v>
      </c>
      <c r="I18" s="43" t="s">
        <v>153</v>
      </c>
      <c r="J18" s="43" t="s">
        <v>153</v>
      </c>
      <c r="K18" s="43"/>
      <c r="L18" s="43" t="s">
        <v>153</v>
      </c>
      <c r="M18" s="43" t="s">
        <v>154</v>
      </c>
      <c r="N18" s="43" t="s">
        <v>153</v>
      </c>
      <c r="O18" s="43" t="s">
        <v>153</v>
      </c>
      <c r="P18" s="43"/>
      <c r="Q18" s="43"/>
      <c r="R18" s="43"/>
      <c r="S18" s="43"/>
      <c r="T18" s="43"/>
      <c r="U18" s="43"/>
      <c r="V18" s="43"/>
      <c r="W18" s="43" t="s">
        <v>153</v>
      </c>
      <c r="X18" s="43"/>
      <c r="Y18" s="43"/>
      <c r="Z18" s="43"/>
      <c r="AA18" s="43"/>
      <c r="AB18" s="43"/>
      <c r="AC18" s="43"/>
      <c r="AD18" s="43" t="s">
        <v>153</v>
      </c>
      <c r="AE18" s="43"/>
      <c r="AF18" s="43"/>
      <c r="AG18" s="43" t="s">
        <v>156</v>
      </c>
      <c r="AH18" s="43"/>
      <c r="AI18" s="43"/>
      <c r="AJ18" s="43"/>
      <c r="AK18" s="43"/>
      <c r="AL18" s="43" t="s">
        <v>153</v>
      </c>
      <c r="AM18" s="43" t="s">
        <v>154</v>
      </c>
      <c r="AN18" s="43"/>
      <c r="AO18" s="43" t="s">
        <v>156</v>
      </c>
      <c r="AP18" s="43"/>
      <c r="AQ18" s="43"/>
      <c r="AR18" s="43"/>
      <c r="AS18" s="43"/>
      <c r="AT18" s="43"/>
      <c r="AU18" s="43"/>
      <c r="AV18" s="43"/>
      <c r="AW18" s="43" t="s">
        <v>154</v>
      </c>
      <c r="AX18" s="43"/>
      <c r="AY18" s="43" t="s">
        <v>154</v>
      </c>
      <c r="AZ18" s="43" t="s">
        <v>154</v>
      </c>
      <c r="BA18" s="43"/>
      <c r="BB18" s="43" t="s">
        <v>154</v>
      </c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 t="s">
        <v>154</v>
      </c>
      <c r="BQ18" s="43"/>
      <c r="BR18" s="43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5" t="s">
        <v>154</v>
      </c>
      <c r="CE18" s="21"/>
    </row>
    <row r="19" spans="1:83" s="9" customFormat="1" ht="18" customHeight="1" outlineLevel="1" x14ac:dyDescent="0.2">
      <c r="A19" s="13"/>
      <c r="B19" s="14">
        <v>9</v>
      </c>
      <c r="C19" s="10">
        <v>44091</v>
      </c>
      <c r="D19" s="11">
        <f t="shared" si="14"/>
        <v>20</v>
      </c>
      <c r="E19" s="43"/>
      <c r="F19" s="43" t="s">
        <v>154</v>
      </c>
      <c r="G19" s="43" t="s">
        <v>153</v>
      </c>
      <c r="H19" s="43" t="s">
        <v>153</v>
      </c>
      <c r="I19" s="43"/>
      <c r="J19" s="43" t="s">
        <v>153</v>
      </c>
      <c r="K19" s="43"/>
      <c r="L19" s="43"/>
      <c r="M19" s="43" t="s">
        <v>153</v>
      </c>
      <c r="N19" s="43" t="s">
        <v>153</v>
      </c>
      <c r="O19" s="43" t="s">
        <v>153</v>
      </c>
      <c r="P19" s="43"/>
      <c r="Q19" s="43"/>
      <c r="R19" s="43"/>
      <c r="S19" s="43"/>
      <c r="T19" s="43"/>
      <c r="U19" s="43"/>
      <c r="V19" s="43"/>
      <c r="W19" s="43" t="s">
        <v>153</v>
      </c>
      <c r="X19" s="43"/>
      <c r="Y19" s="43"/>
      <c r="Z19" s="43"/>
      <c r="AA19" s="43"/>
      <c r="AB19" s="43"/>
      <c r="AC19" s="43"/>
      <c r="AD19" s="43" t="s">
        <v>153</v>
      </c>
      <c r="AE19" s="43"/>
      <c r="AF19" s="43" t="s">
        <v>154</v>
      </c>
      <c r="AG19" s="43"/>
      <c r="AH19" s="43"/>
      <c r="AI19" s="43"/>
      <c r="AJ19" s="43" t="s">
        <v>154</v>
      </c>
      <c r="AK19" s="43"/>
      <c r="AL19" s="43" t="s">
        <v>153</v>
      </c>
      <c r="AM19" s="43" t="s">
        <v>156</v>
      </c>
      <c r="AN19" s="43"/>
      <c r="AO19" s="43"/>
      <c r="AP19" s="43" t="s">
        <v>154</v>
      </c>
      <c r="AQ19" s="43"/>
      <c r="AR19" s="43" t="s">
        <v>154</v>
      </c>
      <c r="AS19" s="43"/>
      <c r="AT19" s="43"/>
      <c r="AU19" s="43"/>
      <c r="AV19" s="43"/>
      <c r="AW19" s="43"/>
      <c r="AX19" s="43" t="s">
        <v>154</v>
      </c>
      <c r="AY19" s="43"/>
      <c r="AZ19" s="43" t="s">
        <v>154</v>
      </c>
      <c r="BA19" s="43" t="s">
        <v>154</v>
      </c>
      <c r="BB19" s="43" t="s">
        <v>154</v>
      </c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5" t="s">
        <v>154</v>
      </c>
      <c r="CE19" s="21"/>
    </row>
    <row r="20" spans="1:83" s="9" customFormat="1" ht="18" customHeight="1" outlineLevel="1" x14ac:dyDescent="0.2">
      <c r="A20" s="13"/>
      <c r="B20" s="14">
        <v>10</v>
      </c>
      <c r="C20" s="10">
        <v>44092</v>
      </c>
      <c r="D20" s="11">
        <f t="shared" si="14"/>
        <v>17</v>
      </c>
      <c r="E20" s="43"/>
      <c r="F20" s="43"/>
      <c r="G20" s="43" t="s">
        <v>153</v>
      </c>
      <c r="H20" s="43" t="s">
        <v>153</v>
      </c>
      <c r="I20" s="43"/>
      <c r="J20" s="43"/>
      <c r="K20" s="43"/>
      <c r="L20" s="43"/>
      <c r="M20" s="43" t="s">
        <v>154</v>
      </c>
      <c r="N20" s="43" t="s">
        <v>154</v>
      </c>
      <c r="O20" s="43" t="s">
        <v>154</v>
      </c>
      <c r="P20" s="43"/>
      <c r="Q20" s="43"/>
      <c r="R20" s="43"/>
      <c r="S20" s="43"/>
      <c r="T20" s="43"/>
      <c r="U20" s="43"/>
      <c r="V20" s="43"/>
      <c r="W20" s="43" t="s">
        <v>153</v>
      </c>
      <c r="X20" s="43"/>
      <c r="Y20" s="43"/>
      <c r="Z20" s="43"/>
      <c r="AA20" s="43"/>
      <c r="AB20" s="43"/>
      <c r="AC20" s="43"/>
      <c r="AD20" s="43" t="s">
        <v>153</v>
      </c>
      <c r="AE20" s="43"/>
      <c r="AF20" s="43"/>
      <c r="AG20" s="43" t="s">
        <v>157</v>
      </c>
      <c r="AH20" s="43" t="s">
        <v>156</v>
      </c>
      <c r="AI20" s="43"/>
      <c r="AJ20" s="43"/>
      <c r="AK20" s="43"/>
      <c r="AL20" s="43" t="s">
        <v>156</v>
      </c>
      <c r="AM20" s="43" t="s">
        <v>154</v>
      </c>
      <c r="AN20" s="43"/>
      <c r="AO20" s="43" t="s">
        <v>157</v>
      </c>
      <c r="AP20" s="43"/>
      <c r="AQ20" s="43"/>
      <c r="AR20" s="43" t="s">
        <v>154</v>
      </c>
      <c r="AS20" s="43"/>
      <c r="AT20" s="43"/>
      <c r="AU20" s="43"/>
      <c r="AV20" s="43"/>
      <c r="AW20" s="43"/>
      <c r="AX20" s="43" t="s">
        <v>156</v>
      </c>
      <c r="AY20" s="43"/>
      <c r="AZ20" s="43" t="s">
        <v>154</v>
      </c>
      <c r="BA20" s="43" t="s">
        <v>154</v>
      </c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5" t="s">
        <v>154</v>
      </c>
      <c r="CE20" s="21"/>
    </row>
    <row r="21" spans="1:83" s="9" customFormat="1" ht="18" customHeight="1" outlineLevel="1" x14ac:dyDescent="0.2">
      <c r="A21" s="13"/>
      <c r="B21" s="14">
        <v>11</v>
      </c>
      <c r="C21" s="10">
        <v>44097</v>
      </c>
      <c r="D21" s="11">
        <f t="shared" si="14"/>
        <v>16</v>
      </c>
      <c r="E21" s="43"/>
      <c r="F21" s="43"/>
      <c r="G21" s="43" t="s">
        <v>153</v>
      </c>
      <c r="H21" s="43" t="s">
        <v>153</v>
      </c>
      <c r="I21" s="43" t="s">
        <v>153</v>
      </c>
      <c r="J21" s="43" t="s">
        <v>153</v>
      </c>
      <c r="K21" s="43"/>
      <c r="L21" s="43" t="s">
        <v>153</v>
      </c>
      <c r="M21" s="43" t="s">
        <v>153</v>
      </c>
      <c r="N21" s="43"/>
      <c r="O21" s="43" t="s">
        <v>153</v>
      </c>
      <c r="P21" s="43"/>
      <c r="Q21" s="43"/>
      <c r="R21" s="43"/>
      <c r="S21" s="43"/>
      <c r="T21" s="43"/>
      <c r="U21" s="43"/>
      <c r="V21" s="43"/>
      <c r="W21" s="43" t="s">
        <v>153</v>
      </c>
      <c r="X21" s="43"/>
      <c r="Y21" s="43"/>
      <c r="Z21" s="43"/>
      <c r="AA21" s="43"/>
      <c r="AB21" s="43"/>
      <c r="AC21" s="43"/>
      <c r="AD21" s="43"/>
      <c r="AE21" s="43"/>
      <c r="AF21" s="43"/>
      <c r="AG21" s="43" t="s">
        <v>153</v>
      </c>
      <c r="AH21" s="43"/>
      <c r="AI21" s="43"/>
      <c r="AJ21" s="43"/>
      <c r="AK21" s="43"/>
      <c r="AL21" s="43" t="s">
        <v>153</v>
      </c>
      <c r="AM21" s="43"/>
      <c r="AN21" s="43"/>
      <c r="AO21" s="43"/>
      <c r="AP21" s="43" t="s">
        <v>154</v>
      </c>
      <c r="AQ21" s="43"/>
      <c r="AR21" s="43"/>
      <c r="AS21" s="43"/>
      <c r="AT21" s="43"/>
      <c r="AU21" s="43" t="s">
        <v>154</v>
      </c>
      <c r="AV21" s="43"/>
      <c r="AW21" s="43"/>
      <c r="AX21" s="43"/>
      <c r="AY21" s="43" t="s">
        <v>154</v>
      </c>
      <c r="AZ21" s="43" t="s">
        <v>154</v>
      </c>
      <c r="BA21" s="43"/>
      <c r="BB21" s="43" t="s">
        <v>154</v>
      </c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5" t="s">
        <v>154</v>
      </c>
      <c r="CE21" s="21"/>
    </row>
    <row r="22" spans="1:83" s="9" customFormat="1" ht="21" customHeight="1" outlineLevel="1" x14ac:dyDescent="0.2">
      <c r="A22" s="13"/>
      <c r="B22" s="14">
        <v>12</v>
      </c>
      <c r="C22" s="10">
        <v>44098</v>
      </c>
      <c r="D22" s="11">
        <f t="shared" si="14"/>
        <v>23</v>
      </c>
      <c r="E22" s="43"/>
      <c r="F22" s="43"/>
      <c r="G22" s="43" t="s">
        <v>153</v>
      </c>
      <c r="H22" s="43" t="s">
        <v>153</v>
      </c>
      <c r="I22" s="43" t="s">
        <v>153</v>
      </c>
      <c r="J22" s="43" t="s">
        <v>153</v>
      </c>
      <c r="K22" s="43"/>
      <c r="L22" s="43" t="s">
        <v>153</v>
      </c>
      <c r="M22" s="43" t="s">
        <v>156</v>
      </c>
      <c r="N22" s="43" t="s">
        <v>153</v>
      </c>
      <c r="O22" s="43" t="s">
        <v>153</v>
      </c>
      <c r="P22" s="43"/>
      <c r="Q22" s="43"/>
      <c r="R22" s="43"/>
      <c r="S22" s="43"/>
      <c r="T22" s="43"/>
      <c r="U22" s="43"/>
      <c r="V22" s="43"/>
      <c r="W22" s="43" t="s">
        <v>153</v>
      </c>
      <c r="X22" s="43"/>
      <c r="Y22" s="43"/>
      <c r="Z22" s="43"/>
      <c r="AA22" s="43"/>
      <c r="AB22" s="43"/>
      <c r="AC22" s="43"/>
      <c r="AD22" s="43"/>
      <c r="AE22" s="43"/>
      <c r="AF22" s="43" t="s">
        <v>154</v>
      </c>
      <c r="AG22" s="43" t="s">
        <v>154</v>
      </c>
      <c r="AH22" s="43"/>
      <c r="AI22" s="43"/>
      <c r="AJ22" s="43"/>
      <c r="AK22" s="43"/>
      <c r="AL22" s="43" t="s">
        <v>153</v>
      </c>
      <c r="AM22" s="43"/>
      <c r="AN22" s="43"/>
      <c r="AO22" s="43" t="s">
        <v>156</v>
      </c>
      <c r="AP22" s="43" t="s">
        <v>157</v>
      </c>
      <c r="AQ22" s="43"/>
      <c r="AR22" s="43" t="s">
        <v>154</v>
      </c>
      <c r="AS22" s="43"/>
      <c r="AT22" s="43"/>
      <c r="AU22" s="43" t="s">
        <v>154</v>
      </c>
      <c r="AV22" s="43"/>
      <c r="AW22" s="43"/>
      <c r="AX22" s="43" t="s">
        <v>156</v>
      </c>
      <c r="AY22" s="43" t="s">
        <v>154</v>
      </c>
      <c r="AZ22" s="43" t="s">
        <v>154</v>
      </c>
      <c r="BA22" s="43" t="s">
        <v>153</v>
      </c>
      <c r="BB22" s="43" t="s">
        <v>153</v>
      </c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 t="s">
        <v>154</v>
      </c>
      <c r="BQ22" s="43"/>
      <c r="BR22" s="43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5" t="s">
        <v>154</v>
      </c>
      <c r="CE22" s="21"/>
    </row>
    <row r="23" spans="1:83" s="9" customFormat="1" ht="18" customHeight="1" outlineLevel="1" x14ac:dyDescent="0.2">
      <c r="A23" s="13"/>
      <c r="B23" s="14">
        <v>13</v>
      </c>
      <c r="C23" s="10">
        <v>44102</v>
      </c>
      <c r="D23" s="11">
        <f t="shared" si="14"/>
        <v>19</v>
      </c>
      <c r="E23" s="43"/>
      <c r="F23" s="43"/>
      <c r="G23" s="43" t="s">
        <v>153</v>
      </c>
      <c r="H23" s="43" t="s">
        <v>153</v>
      </c>
      <c r="I23" s="43" t="s">
        <v>153</v>
      </c>
      <c r="J23" s="43" t="s">
        <v>153</v>
      </c>
      <c r="K23" s="43"/>
      <c r="L23" s="43"/>
      <c r="M23" s="43" t="s">
        <v>153</v>
      </c>
      <c r="N23" s="43"/>
      <c r="O23" s="43" t="s">
        <v>153</v>
      </c>
      <c r="P23" s="43"/>
      <c r="Q23" s="43"/>
      <c r="R23" s="43"/>
      <c r="S23" s="43"/>
      <c r="T23" s="43"/>
      <c r="U23" s="43"/>
      <c r="V23" s="43"/>
      <c r="W23" s="43" t="s">
        <v>153</v>
      </c>
      <c r="X23" s="43"/>
      <c r="Y23" s="43"/>
      <c r="Z23" s="43"/>
      <c r="AA23" s="43"/>
      <c r="AB23" s="43"/>
      <c r="AC23" s="43"/>
      <c r="AD23" s="43" t="s">
        <v>153</v>
      </c>
      <c r="AE23" s="43"/>
      <c r="AF23" s="43"/>
      <c r="AG23" s="43" t="s">
        <v>154</v>
      </c>
      <c r="AH23" s="43"/>
      <c r="AI23" s="43"/>
      <c r="AJ23" s="43"/>
      <c r="AK23" s="43"/>
      <c r="AL23" s="43" t="s">
        <v>153</v>
      </c>
      <c r="AM23" s="43" t="s">
        <v>154</v>
      </c>
      <c r="AN23" s="43"/>
      <c r="AO23" s="43"/>
      <c r="AP23" s="43" t="s">
        <v>154</v>
      </c>
      <c r="AQ23" s="43"/>
      <c r="AR23" s="43" t="s">
        <v>154</v>
      </c>
      <c r="AS23" s="43"/>
      <c r="AT23" s="43"/>
      <c r="AU23" s="43" t="s">
        <v>154</v>
      </c>
      <c r="AV23" s="43"/>
      <c r="AW23" s="43"/>
      <c r="AX23" s="43" t="s">
        <v>154</v>
      </c>
      <c r="AY23" s="43" t="s">
        <v>154</v>
      </c>
      <c r="AZ23" s="43" t="s">
        <v>154</v>
      </c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 t="s">
        <v>154</v>
      </c>
      <c r="BQ23" s="43"/>
      <c r="BR23" s="43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5" t="s">
        <v>154</v>
      </c>
      <c r="CE23" s="21"/>
    </row>
    <row r="24" spans="1:83" s="9" customFormat="1" ht="18" customHeight="1" outlineLevel="1" x14ac:dyDescent="0.2">
      <c r="A24" s="13"/>
      <c r="B24" s="14">
        <v>14</v>
      </c>
      <c r="C24" s="10">
        <v>44103</v>
      </c>
      <c r="D24" s="11">
        <f t="shared" si="14"/>
        <v>21</v>
      </c>
      <c r="E24" s="43"/>
      <c r="F24" s="43"/>
      <c r="G24" s="43" t="s">
        <v>153</v>
      </c>
      <c r="H24" s="43" t="s">
        <v>153</v>
      </c>
      <c r="I24" s="43" t="s">
        <v>153</v>
      </c>
      <c r="J24" s="43" t="s">
        <v>153</v>
      </c>
      <c r="K24" s="43"/>
      <c r="L24" s="43" t="s">
        <v>153</v>
      </c>
      <c r="M24" s="43"/>
      <c r="N24" s="43" t="s">
        <v>154</v>
      </c>
      <c r="O24" s="43" t="s">
        <v>153</v>
      </c>
      <c r="P24" s="43"/>
      <c r="Q24" s="43"/>
      <c r="R24" s="43"/>
      <c r="S24" s="43"/>
      <c r="T24" s="43"/>
      <c r="U24" s="43"/>
      <c r="V24" s="43"/>
      <c r="W24" s="43" t="s">
        <v>153</v>
      </c>
      <c r="X24" s="43"/>
      <c r="Y24" s="43"/>
      <c r="Z24" s="43"/>
      <c r="AA24" s="43"/>
      <c r="AB24" s="43"/>
      <c r="AC24" s="43"/>
      <c r="AD24" s="43"/>
      <c r="AE24" s="43"/>
      <c r="AF24" s="43" t="s">
        <v>156</v>
      </c>
      <c r="AG24" s="43" t="s">
        <v>156</v>
      </c>
      <c r="AH24" s="43"/>
      <c r="AI24" s="43"/>
      <c r="AJ24" s="43"/>
      <c r="AK24" s="43"/>
      <c r="AL24" s="43" t="s">
        <v>153</v>
      </c>
      <c r="AM24" s="43" t="s">
        <v>153</v>
      </c>
      <c r="AN24" s="43"/>
      <c r="AO24" s="43"/>
      <c r="AP24" s="43" t="s">
        <v>157</v>
      </c>
      <c r="AQ24" s="43"/>
      <c r="AR24" s="43" t="s">
        <v>154</v>
      </c>
      <c r="AS24" s="43" t="s">
        <v>156</v>
      </c>
      <c r="AT24" s="43"/>
      <c r="AU24" s="43" t="s">
        <v>154</v>
      </c>
      <c r="AV24" s="43"/>
      <c r="AW24" s="43"/>
      <c r="AX24" s="43" t="s">
        <v>154</v>
      </c>
      <c r="AY24" s="43"/>
      <c r="AZ24" s="43" t="s">
        <v>154</v>
      </c>
      <c r="BA24" s="43" t="s">
        <v>154</v>
      </c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4"/>
      <c r="BT24" s="44"/>
      <c r="BU24" s="44"/>
      <c r="BV24" s="44"/>
      <c r="BW24" s="44"/>
      <c r="BX24" s="44"/>
      <c r="BY24" s="44" t="s">
        <v>154</v>
      </c>
      <c r="BZ24" s="44"/>
      <c r="CA24" s="44"/>
      <c r="CB24" s="44"/>
      <c r="CC24" s="44"/>
      <c r="CD24" s="45" t="s">
        <v>154</v>
      </c>
      <c r="CE24" s="21"/>
    </row>
    <row r="25" spans="1:83" s="9" customFormat="1" ht="18" customHeight="1" outlineLevel="1" thickBot="1" x14ac:dyDescent="0.25">
      <c r="A25" s="13"/>
      <c r="B25" s="14">
        <v>15</v>
      </c>
      <c r="C25" s="10">
        <v>44104</v>
      </c>
      <c r="D25" s="11">
        <f t="shared" si="14"/>
        <v>19</v>
      </c>
      <c r="E25" s="43"/>
      <c r="F25" s="43"/>
      <c r="G25" s="43" t="s">
        <v>153</v>
      </c>
      <c r="H25" s="43"/>
      <c r="I25" s="43" t="s">
        <v>153</v>
      </c>
      <c r="J25" s="43" t="s">
        <v>153</v>
      </c>
      <c r="K25" s="43"/>
      <c r="L25" s="43" t="s">
        <v>153</v>
      </c>
      <c r="M25" s="43"/>
      <c r="N25" s="43"/>
      <c r="O25" s="43" t="s">
        <v>153</v>
      </c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 t="s">
        <v>153</v>
      </c>
      <c r="AE25" s="43"/>
      <c r="AF25" s="43"/>
      <c r="AG25" s="43" t="s">
        <v>157</v>
      </c>
      <c r="AH25" s="43"/>
      <c r="AI25" s="43"/>
      <c r="AJ25" s="43"/>
      <c r="AK25" s="43"/>
      <c r="AL25" s="43" t="s">
        <v>153</v>
      </c>
      <c r="AM25" s="43" t="s">
        <v>154</v>
      </c>
      <c r="AN25" s="43"/>
      <c r="AO25" s="43" t="s">
        <v>156</v>
      </c>
      <c r="AP25" s="43"/>
      <c r="AQ25" s="43"/>
      <c r="AR25" s="43" t="s">
        <v>154</v>
      </c>
      <c r="AS25" s="43"/>
      <c r="AT25" s="43"/>
      <c r="AU25" s="43" t="s">
        <v>154</v>
      </c>
      <c r="AV25" s="43"/>
      <c r="AW25" s="43" t="s">
        <v>154</v>
      </c>
      <c r="AX25" s="43" t="s">
        <v>154</v>
      </c>
      <c r="AY25" s="43"/>
      <c r="AZ25" s="43" t="s">
        <v>154</v>
      </c>
      <c r="BA25" s="43" t="s">
        <v>154</v>
      </c>
      <c r="BB25" s="43" t="s">
        <v>154</v>
      </c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 t="s">
        <v>154</v>
      </c>
      <c r="BQ25" s="43"/>
      <c r="BR25" s="43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5" t="s">
        <v>154</v>
      </c>
      <c r="CE25" s="21"/>
    </row>
    <row r="26" spans="1:83" s="13" customFormat="1" ht="18" customHeight="1" thickBot="1" x14ac:dyDescent="0.25">
      <c r="A26" s="15" t="s">
        <v>106</v>
      </c>
      <c r="B26" s="151" t="s">
        <v>107</v>
      </c>
      <c r="C26" s="152"/>
      <c r="D26" s="12">
        <f>SUM(D27:D45)</f>
        <v>361</v>
      </c>
      <c r="E26" s="46">
        <f t="shared" ref="E26:AJ26" si="15">COUNTIF(E27:E45,"〇") + COUNTIF(E27:E45,"◎")*1.25 + COUNTIF(E27:E45,"☆")*0.75+ COUNTIF(E27:E45,"△")*0.5</f>
        <v>0</v>
      </c>
      <c r="F26" s="46">
        <f t="shared" si="15"/>
        <v>7.5</v>
      </c>
      <c r="G26" s="46">
        <f t="shared" si="15"/>
        <v>23.75</v>
      </c>
      <c r="H26" s="46">
        <f t="shared" si="15"/>
        <v>20.5</v>
      </c>
      <c r="I26" s="46">
        <f t="shared" si="15"/>
        <v>21.25</v>
      </c>
      <c r="J26" s="46">
        <f t="shared" si="15"/>
        <v>23.75</v>
      </c>
      <c r="K26" s="46">
        <f t="shared" si="15"/>
        <v>0</v>
      </c>
      <c r="L26" s="46">
        <f t="shared" si="15"/>
        <v>16.25</v>
      </c>
      <c r="M26" s="46">
        <f t="shared" si="15"/>
        <v>12.75</v>
      </c>
      <c r="N26" s="46">
        <f t="shared" si="15"/>
        <v>15</v>
      </c>
      <c r="O26" s="46">
        <f t="shared" si="15"/>
        <v>21.25</v>
      </c>
      <c r="P26" s="46">
        <f t="shared" si="15"/>
        <v>0</v>
      </c>
      <c r="Q26" s="46">
        <f t="shared" si="15"/>
        <v>0</v>
      </c>
      <c r="R26" s="46">
        <f t="shared" si="15"/>
        <v>0</v>
      </c>
      <c r="S26" s="46">
        <f t="shared" si="15"/>
        <v>5</v>
      </c>
      <c r="T26" s="46">
        <f t="shared" si="15"/>
        <v>2.5</v>
      </c>
      <c r="U26" s="46">
        <f t="shared" si="15"/>
        <v>0</v>
      </c>
      <c r="V26" s="46">
        <f t="shared" si="15"/>
        <v>0</v>
      </c>
      <c r="W26" s="46">
        <f t="shared" si="15"/>
        <v>23</v>
      </c>
      <c r="X26" s="46">
        <f t="shared" si="15"/>
        <v>1.25</v>
      </c>
      <c r="Y26" s="46">
        <f t="shared" si="15"/>
        <v>0</v>
      </c>
      <c r="Z26" s="46">
        <f t="shared" si="15"/>
        <v>0</v>
      </c>
      <c r="AA26" s="46">
        <f t="shared" si="15"/>
        <v>0</v>
      </c>
      <c r="AB26" s="46">
        <f t="shared" si="15"/>
        <v>0</v>
      </c>
      <c r="AC26" s="46">
        <f t="shared" si="15"/>
        <v>0</v>
      </c>
      <c r="AD26" s="46">
        <f t="shared" si="15"/>
        <v>12.5</v>
      </c>
      <c r="AE26" s="46">
        <f t="shared" si="15"/>
        <v>1.75</v>
      </c>
      <c r="AF26" s="46">
        <f t="shared" si="15"/>
        <v>1</v>
      </c>
      <c r="AG26" s="46">
        <f t="shared" si="15"/>
        <v>16</v>
      </c>
      <c r="AH26" s="46">
        <f t="shared" si="15"/>
        <v>4.5</v>
      </c>
      <c r="AI26" s="46">
        <f t="shared" si="15"/>
        <v>0</v>
      </c>
      <c r="AJ26" s="46">
        <f t="shared" si="15"/>
        <v>0</v>
      </c>
      <c r="AK26" s="46">
        <f t="shared" ref="AK26:BZ26" si="16">COUNTIF(AK27:AK45,"〇") + COUNTIF(AK27:AK45,"◎")*1.25 + COUNTIF(AK27:AK45,"☆")*0.75+ COUNTIF(AK27:AK45,"△")*0.5</f>
        <v>2.5</v>
      </c>
      <c r="AL26" s="46">
        <f t="shared" si="16"/>
        <v>13.25</v>
      </c>
      <c r="AM26" s="46">
        <f t="shared" si="16"/>
        <v>13.25</v>
      </c>
      <c r="AN26" s="46">
        <f t="shared" si="16"/>
        <v>0</v>
      </c>
      <c r="AO26" s="46">
        <f t="shared" si="16"/>
        <v>11.75</v>
      </c>
      <c r="AP26" s="46">
        <f t="shared" si="16"/>
        <v>15.5</v>
      </c>
      <c r="AQ26" s="46">
        <f t="shared" si="16"/>
        <v>0</v>
      </c>
      <c r="AR26" s="46">
        <f t="shared" ref="AR26" si="17">COUNTIF(AR27:AR45,"〇") + COUNTIF(AR27:AR45,"◎")*1.25 + COUNTIF(AR27:AR45,"☆")*0.75+ COUNTIF(AR27:AR45,"△")*0.5</f>
        <v>1</v>
      </c>
      <c r="AS26" s="46">
        <f t="shared" ref="AS26" si="18">COUNTIF(AS27:AS45,"〇") + COUNTIF(AS27:AS45,"◎")*1.25 + COUNTIF(AS27:AS45,"☆")*0.75+ COUNTIF(AS27:AS45,"△")*0.5</f>
        <v>2.5</v>
      </c>
      <c r="AT26" s="46">
        <f t="shared" ref="AT26:AY26" si="19">COUNTIF(AT27:AT45,"〇") + COUNTIF(AT27:AT45,"◎")*1.25 + COUNTIF(AT27:AT45,"☆")*0.75+ COUNTIF(AT27:AT45,"△")*0.5</f>
        <v>9</v>
      </c>
      <c r="AU26" s="46">
        <f t="shared" si="19"/>
        <v>0</v>
      </c>
      <c r="AV26" s="46">
        <f t="shared" si="19"/>
        <v>4</v>
      </c>
      <c r="AW26" s="46">
        <f t="shared" si="19"/>
        <v>0</v>
      </c>
      <c r="AX26" s="46">
        <f t="shared" si="19"/>
        <v>6.75</v>
      </c>
      <c r="AY26" s="46">
        <f t="shared" si="19"/>
        <v>13.5</v>
      </c>
      <c r="AZ26" s="46">
        <f t="shared" si="16"/>
        <v>12.75</v>
      </c>
      <c r="BA26" s="46">
        <f t="shared" si="16"/>
        <v>6</v>
      </c>
      <c r="BB26" s="46">
        <f t="shared" si="16"/>
        <v>10.25</v>
      </c>
      <c r="BC26" s="46">
        <f t="shared" si="16"/>
        <v>0</v>
      </c>
      <c r="BD26" s="46">
        <f t="shared" si="16"/>
        <v>0</v>
      </c>
      <c r="BE26" s="46">
        <f t="shared" si="16"/>
        <v>0</v>
      </c>
      <c r="BF26" s="46">
        <f t="shared" si="16"/>
        <v>0</v>
      </c>
      <c r="BG26" s="46">
        <f t="shared" si="16"/>
        <v>0</v>
      </c>
      <c r="BH26" s="46">
        <f t="shared" si="16"/>
        <v>0</v>
      </c>
      <c r="BI26" s="46">
        <f t="shared" si="16"/>
        <v>0</v>
      </c>
      <c r="BJ26" s="46">
        <f t="shared" si="16"/>
        <v>0</v>
      </c>
      <c r="BK26" s="46">
        <f t="shared" si="16"/>
        <v>0</v>
      </c>
      <c r="BL26" s="46">
        <f t="shared" si="16"/>
        <v>0</v>
      </c>
      <c r="BM26" s="46">
        <f t="shared" ref="BM26" si="20">COUNTIF(BM27:BM45,"〇") + COUNTIF(BM27:BM45,"◎")*1.25 + COUNTIF(BM27:BM45,"☆")*0.75+ COUNTIF(BM27:BM45,"△")*0.5</f>
        <v>1</v>
      </c>
      <c r="BN26" s="46">
        <f t="shared" si="16"/>
        <v>0</v>
      </c>
      <c r="BO26" s="46">
        <f t="shared" ref="BO26:BP26" si="21">COUNTIF(BO27:BO45,"〇") + COUNTIF(BO27:BO45,"◎")*1.25 + COUNTIF(BO27:BO45,"☆")*0.75+ COUNTIF(BO27:BO45,"△")*0.5</f>
        <v>0</v>
      </c>
      <c r="BP26" s="46">
        <f t="shared" si="21"/>
        <v>0</v>
      </c>
      <c r="BQ26" s="46">
        <f t="shared" si="16"/>
        <v>0</v>
      </c>
      <c r="BR26" s="46">
        <f t="shared" si="16"/>
        <v>0</v>
      </c>
      <c r="BS26" s="46">
        <f t="shared" si="16"/>
        <v>0</v>
      </c>
      <c r="BT26" s="46">
        <f t="shared" si="16"/>
        <v>0</v>
      </c>
      <c r="BU26" s="46">
        <f t="shared" si="16"/>
        <v>0</v>
      </c>
      <c r="BV26" s="46">
        <f t="shared" si="16"/>
        <v>1</v>
      </c>
      <c r="BW26" s="46">
        <f t="shared" si="16"/>
        <v>0</v>
      </c>
      <c r="BX26" s="46">
        <f t="shared" si="16"/>
        <v>0</v>
      </c>
      <c r="BY26" s="46">
        <f t="shared" si="16"/>
        <v>7</v>
      </c>
      <c r="BZ26" s="46">
        <f t="shared" si="16"/>
        <v>0</v>
      </c>
      <c r="CA26" s="46">
        <f t="shared" ref="CA26:CD26" si="22">COUNTIF(CA27:CA45,"〇") + COUNTIF(CA27:CA45,"◎")*1.25 + COUNTIF(CA27:CA45,"☆")*0.75+ COUNTIF(CA27:CA45,"△")*0.5</f>
        <v>0</v>
      </c>
      <c r="CB26" s="46">
        <f t="shared" si="22"/>
        <v>0</v>
      </c>
      <c r="CC26" s="46">
        <f t="shared" si="22"/>
        <v>0</v>
      </c>
      <c r="CD26" s="47">
        <f t="shared" si="22"/>
        <v>19</v>
      </c>
    </row>
    <row r="27" spans="1:83" s="9" customFormat="1" ht="18" customHeight="1" outlineLevel="1" x14ac:dyDescent="0.2">
      <c r="A27" s="13"/>
      <c r="B27" s="14">
        <v>1</v>
      </c>
      <c r="C27" s="10">
        <v>44046</v>
      </c>
      <c r="D27" s="11">
        <f t="shared" ref="D27:D45" si="23">COUNTA(E27:CD27)</f>
        <v>22</v>
      </c>
      <c r="E27" s="43"/>
      <c r="F27" s="43"/>
      <c r="G27" s="43" t="s">
        <v>153</v>
      </c>
      <c r="H27" s="43" t="s">
        <v>153</v>
      </c>
      <c r="I27" s="43" t="s">
        <v>153</v>
      </c>
      <c r="J27" s="43" t="s">
        <v>153</v>
      </c>
      <c r="K27" s="43"/>
      <c r="L27" s="43" t="s">
        <v>153</v>
      </c>
      <c r="M27" s="43"/>
      <c r="N27" s="43" t="s">
        <v>153</v>
      </c>
      <c r="O27" s="43" t="s">
        <v>153</v>
      </c>
      <c r="P27" s="43"/>
      <c r="Q27" s="43"/>
      <c r="R27" s="43"/>
      <c r="S27" s="43"/>
      <c r="T27" s="43"/>
      <c r="U27" s="43"/>
      <c r="V27" s="43"/>
      <c r="W27" s="43" t="s">
        <v>153</v>
      </c>
      <c r="X27" s="43"/>
      <c r="Y27" s="43"/>
      <c r="Z27" s="43"/>
      <c r="AA27" s="43"/>
      <c r="AB27" s="43"/>
      <c r="AC27" s="43"/>
      <c r="AD27" s="43" t="s">
        <v>157</v>
      </c>
      <c r="AE27" s="43"/>
      <c r="AF27" s="43"/>
      <c r="AG27" s="43" t="s">
        <v>154</v>
      </c>
      <c r="AH27" s="43"/>
      <c r="AI27" s="43"/>
      <c r="AJ27" s="43"/>
      <c r="AK27" s="43"/>
      <c r="AL27" s="43"/>
      <c r="AM27" s="43" t="s">
        <v>154</v>
      </c>
      <c r="AN27" s="43"/>
      <c r="AO27" s="43" t="s">
        <v>154</v>
      </c>
      <c r="AP27" s="43" t="s">
        <v>154</v>
      </c>
      <c r="AQ27" s="43"/>
      <c r="AR27" s="43"/>
      <c r="AS27" s="43"/>
      <c r="AT27" s="43" t="s">
        <v>154</v>
      </c>
      <c r="AU27" s="43"/>
      <c r="AV27" s="43" t="s">
        <v>154</v>
      </c>
      <c r="AW27" s="43"/>
      <c r="AX27" s="43" t="s">
        <v>154</v>
      </c>
      <c r="AY27" s="43" t="s">
        <v>154</v>
      </c>
      <c r="AZ27" s="43" t="s">
        <v>154</v>
      </c>
      <c r="BA27" s="43"/>
      <c r="BB27" s="43" t="s">
        <v>154</v>
      </c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 t="s">
        <v>154</v>
      </c>
      <c r="BN27" s="43"/>
      <c r="BO27" s="43"/>
      <c r="BP27" s="43"/>
      <c r="BQ27" s="43"/>
      <c r="BR27" s="43"/>
      <c r="BS27" s="44"/>
      <c r="BT27" s="44"/>
      <c r="BU27" s="44"/>
      <c r="BV27" s="44"/>
      <c r="BW27" s="44"/>
      <c r="BX27" s="44"/>
      <c r="BY27" s="44" t="s">
        <v>154</v>
      </c>
      <c r="BZ27" s="44"/>
      <c r="CA27" s="44"/>
      <c r="CB27" s="44"/>
      <c r="CC27" s="44"/>
      <c r="CD27" s="45" t="s">
        <v>154</v>
      </c>
      <c r="CE27" s="21"/>
    </row>
    <row r="28" spans="1:83" s="9" customFormat="1" ht="18" customHeight="1" outlineLevel="1" x14ac:dyDescent="0.2">
      <c r="A28" s="13"/>
      <c r="B28" s="14">
        <v>2</v>
      </c>
      <c r="C28" s="10">
        <v>44047</v>
      </c>
      <c r="D28" s="11">
        <f t="shared" si="23"/>
        <v>22</v>
      </c>
      <c r="E28" s="43"/>
      <c r="F28" s="43"/>
      <c r="G28" s="43" t="s">
        <v>153</v>
      </c>
      <c r="H28" s="43" t="s">
        <v>153</v>
      </c>
      <c r="I28" s="43" t="s">
        <v>153</v>
      </c>
      <c r="J28" s="43" t="s">
        <v>153</v>
      </c>
      <c r="K28" s="43"/>
      <c r="L28" s="43" t="s">
        <v>153</v>
      </c>
      <c r="M28" s="43" t="s">
        <v>157</v>
      </c>
      <c r="N28" s="43" t="s">
        <v>153</v>
      </c>
      <c r="O28" s="43" t="s">
        <v>153</v>
      </c>
      <c r="P28" s="43"/>
      <c r="Q28" s="43"/>
      <c r="R28" s="43"/>
      <c r="S28" s="43" t="s">
        <v>153</v>
      </c>
      <c r="T28" s="43"/>
      <c r="U28" s="43"/>
      <c r="V28" s="43"/>
      <c r="W28" s="43" t="s">
        <v>153</v>
      </c>
      <c r="X28" s="43"/>
      <c r="Y28" s="43"/>
      <c r="Z28" s="43"/>
      <c r="AA28" s="43"/>
      <c r="AB28" s="43"/>
      <c r="AC28" s="43"/>
      <c r="AD28" s="43" t="s">
        <v>154</v>
      </c>
      <c r="AE28" s="43"/>
      <c r="AF28" s="43"/>
      <c r="AG28" s="43" t="s">
        <v>154</v>
      </c>
      <c r="AH28" s="43"/>
      <c r="AI28" s="43"/>
      <c r="AJ28" s="43"/>
      <c r="AK28" s="43"/>
      <c r="AL28" s="43" t="s">
        <v>157</v>
      </c>
      <c r="AM28" s="43"/>
      <c r="AN28" s="43"/>
      <c r="AO28" s="43" t="s">
        <v>154</v>
      </c>
      <c r="AP28" s="43" t="s">
        <v>154</v>
      </c>
      <c r="AQ28" s="43"/>
      <c r="AR28" s="43"/>
      <c r="AS28" s="43"/>
      <c r="AT28" s="43" t="s">
        <v>154</v>
      </c>
      <c r="AU28" s="43"/>
      <c r="AV28" s="43"/>
      <c r="AW28" s="43"/>
      <c r="AX28" s="43" t="s">
        <v>154</v>
      </c>
      <c r="AY28" s="43" t="s">
        <v>154</v>
      </c>
      <c r="AZ28" s="43" t="s">
        <v>154</v>
      </c>
      <c r="BA28" s="43" t="s">
        <v>154</v>
      </c>
      <c r="BB28" s="43" t="s">
        <v>154</v>
      </c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5" t="s">
        <v>154</v>
      </c>
      <c r="CE28" s="21"/>
    </row>
    <row r="29" spans="1:83" s="9" customFormat="1" ht="18" customHeight="1" outlineLevel="1" x14ac:dyDescent="0.2">
      <c r="A29" s="13"/>
      <c r="B29" s="14">
        <v>3</v>
      </c>
      <c r="C29" s="10">
        <v>44048</v>
      </c>
      <c r="D29" s="11">
        <f t="shared" si="23"/>
        <v>23</v>
      </c>
      <c r="E29" s="43"/>
      <c r="F29" s="43"/>
      <c r="G29" s="43" t="s">
        <v>153</v>
      </c>
      <c r="H29" s="43" t="s">
        <v>153</v>
      </c>
      <c r="I29" s="43" t="s">
        <v>153</v>
      </c>
      <c r="J29" s="43" t="s">
        <v>153</v>
      </c>
      <c r="K29" s="43"/>
      <c r="L29" s="43" t="s">
        <v>153</v>
      </c>
      <c r="M29" s="43"/>
      <c r="N29" s="43" t="s">
        <v>153</v>
      </c>
      <c r="O29" s="43" t="s">
        <v>153</v>
      </c>
      <c r="P29" s="43"/>
      <c r="Q29" s="43"/>
      <c r="R29" s="43"/>
      <c r="S29" s="43" t="s">
        <v>153</v>
      </c>
      <c r="T29" s="43"/>
      <c r="U29" s="43"/>
      <c r="V29" s="43"/>
      <c r="W29" s="43" t="s">
        <v>153</v>
      </c>
      <c r="X29" s="43"/>
      <c r="Y29" s="43"/>
      <c r="Z29" s="43"/>
      <c r="AA29" s="43"/>
      <c r="AB29" s="43"/>
      <c r="AC29" s="43"/>
      <c r="AD29" s="43" t="s">
        <v>154</v>
      </c>
      <c r="AE29" s="43" t="s">
        <v>153</v>
      </c>
      <c r="AF29" s="43"/>
      <c r="AG29" s="43" t="s">
        <v>154</v>
      </c>
      <c r="AH29" s="43" t="s">
        <v>156</v>
      </c>
      <c r="AI29" s="43"/>
      <c r="AJ29" s="43"/>
      <c r="AK29" s="43"/>
      <c r="AL29" s="43" t="s">
        <v>157</v>
      </c>
      <c r="AM29" s="43"/>
      <c r="AN29" s="43"/>
      <c r="AO29" s="43" t="s">
        <v>157</v>
      </c>
      <c r="AP29" s="43"/>
      <c r="AQ29" s="43"/>
      <c r="AR29" s="43"/>
      <c r="AS29" s="43" t="s">
        <v>156</v>
      </c>
      <c r="AT29" s="43" t="s">
        <v>154</v>
      </c>
      <c r="AU29" s="43"/>
      <c r="AV29" s="43"/>
      <c r="AW29" s="43"/>
      <c r="AX29" s="43" t="s">
        <v>154</v>
      </c>
      <c r="AY29" s="43" t="s">
        <v>154</v>
      </c>
      <c r="AZ29" s="43"/>
      <c r="BA29" s="43"/>
      <c r="BB29" s="43" t="s">
        <v>154</v>
      </c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4"/>
      <c r="BT29" s="44"/>
      <c r="BU29" s="44"/>
      <c r="BV29" s="44" t="s">
        <v>154</v>
      </c>
      <c r="BW29" s="44"/>
      <c r="BX29" s="44"/>
      <c r="BY29" s="44" t="s">
        <v>154</v>
      </c>
      <c r="BZ29" s="44"/>
      <c r="CA29" s="44"/>
      <c r="CB29" s="44"/>
      <c r="CC29" s="44"/>
      <c r="CD29" s="45" t="s">
        <v>154</v>
      </c>
      <c r="CE29" s="21"/>
    </row>
    <row r="30" spans="1:83" s="9" customFormat="1" ht="18" customHeight="1" outlineLevel="1" x14ac:dyDescent="0.2">
      <c r="A30" s="13"/>
      <c r="B30" s="14">
        <v>4</v>
      </c>
      <c r="C30" s="10">
        <v>44049</v>
      </c>
      <c r="D30" s="11">
        <f t="shared" si="23"/>
        <v>24</v>
      </c>
      <c r="E30" s="43"/>
      <c r="F30" s="43"/>
      <c r="G30" s="43" t="s">
        <v>153</v>
      </c>
      <c r="H30" s="43" t="s">
        <v>153</v>
      </c>
      <c r="I30" s="43" t="s">
        <v>153</v>
      </c>
      <c r="J30" s="43" t="s">
        <v>153</v>
      </c>
      <c r="K30" s="43"/>
      <c r="L30" s="43" t="s">
        <v>153</v>
      </c>
      <c r="M30" s="43" t="s">
        <v>154</v>
      </c>
      <c r="N30" s="43" t="s">
        <v>153</v>
      </c>
      <c r="O30" s="43" t="s">
        <v>153</v>
      </c>
      <c r="P30" s="43"/>
      <c r="Q30" s="43"/>
      <c r="R30" s="43"/>
      <c r="S30" s="43" t="s">
        <v>153</v>
      </c>
      <c r="T30" s="43"/>
      <c r="U30" s="43"/>
      <c r="V30" s="43"/>
      <c r="W30" s="43" t="s">
        <v>153</v>
      </c>
      <c r="X30" s="43"/>
      <c r="Y30" s="43"/>
      <c r="Z30" s="43"/>
      <c r="AA30" s="43"/>
      <c r="AB30" s="43"/>
      <c r="AC30" s="43"/>
      <c r="AD30" s="43" t="s">
        <v>154</v>
      </c>
      <c r="AE30" s="43" t="s">
        <v>156</v>
      </c>
      <c r="AF30" s="43"/>
      <c r="AG30" s="43" t="s">
        <v>157</v>
      </c>
      <c r="AH30" s="43"/>
      <c r="AI30" s="43"/>
      <c r="AJ30" s="43"/>
      <c r="AK30" s="43"/>
      <c r="AL30" s="43"/>
      <c r="AM30" s="43" t="s">
        <v>154</v>
      </c>
      <c r="AN30" s="43"/>
      <c r="AO30" s="43" t="s">
        <v>154</v>
      </c>
      <c r="AP30" s="43" t="s">
        <v>156</v>
      </c>
      <c r="AQ30" s="43"/>
      <c r="AR30" s="43"/>
      <c r="AS30" s="43" t="s">
        <v>156</v>
      </c>
      <c r="AT30" s="43" t="s">
        <v>154</v>
      </c>
      <c r="AU30" s="43"/>
      <c r="AV30" s="43" t="s">
        <v>154</v>
      </c>
      <c r="AW30" s="43"/>
      <c r="AX30" s="43" t="s">
        <v>156</v>
      </c>
      <c r="AY30" s="43" t="s">
        <v>154</v>
      </c>
      <c r="AZ30" s="43"/>
      <c r="BA30" s="43" t="s">
        <v>154</v>
      </c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4"/>
      <c r="BT30" s="44"/>
      <c r="BU30" s="44"/>
      <c r="BV30" s="44"/>
      <c r="BW30" s="44"/>
      <c r="BX30" s="44"/>
      <c r="BY30" s="44" t="s">
        <v>154</v>
      </c>
      <c r="BZ30" s="44"/>
      <c r="CA30" s="44"/>
      <c r="CB30" s="44"/>
      <c r="CC30" s="44"/>
      <c r="CD30" s="45" t="s">
        <v>154</v>
      </c>
      <c r="CE30" s="21"/>
    </row>
    <row r="31" spans="1:83" s="9" customFormat="1" ht="18" customHeight="1" outlineLevel="1" x14ac:dyDescent="0.2">
      <c r="A31" s="13"/>
      <c r="B31" s="14">
        <v>5</v>
      </c>
      <c r="C31" s="10">
        <v>44050</v>
      </c>
      <c r="D31" s="11">
        <f t="shared" si="23"/>
        <v>25</v>
      </c>
      <c r="E31" s="43"/>
      <c r="F31" s="43"/>
      <c r="G31" s="43" t="s">
        <v>153</v>
      </c>
      <c r="H31" s="43" t="s">
        <v>153</v>
      </c>
      <c r="I31" s="43" t="s">
        <v>153</v>
      </c>
      <c r="J31" s="43" t="s">
        <v>153</v>
      </c>
      <c r="K31" s="43"/>
      <c r="L31" s="43" t="s">
        <v>153</v>
      </c>
      <c r="M31" s="43"/>
      <c r="N31" s="43" t="s">
        <v>153</v>
      </c>
      <c r="O31" s="43" t="s">
        <v>153</v>
      </c>
      <c r="P31" s="43"/>
      <c r="Q31" s="43"/>
      <c r="R31" s="43"/>
      <c r="S31" s="43" t="s">
        <v>153</v>
      </c>
      <c r="T31" s="43"/>
      <c r="U31" s="43"/>
      <c r="V31" s="43"/>
      <c r="W31" s="43" t="s">
        <v>153</v>
      </c>
      <c r="X31" s="43"/>
      <c r="Y31" s="43"/>
      <c r="Z31" s="43"/>
      <c r="AA31" s="43"/>
      <c r="AB31" s="43"/>
      <c r="AC31" s="43"/>
      <c r="AD31" s="43" t="s">
        <v>154</v>
      </c>
      <c r="AE31" s="43"/>
      <c r="AF31" s="43"/>
      <c r="AG31" s="43" t="s">
        <v>157</v>
      </c>
      <c r="AH31" s="43" t="s">
        <v>156</v>
      </c>
      <c r="AI31" s="43"/>
      <c r="AJ31" s="43"/>
      <c r="AK31" s="43" t="s">
        <v>156</v>
      </c>
      <c r="AL31" s="43" t="s">
        <v>157</v>
      </c>
      <c r="AM31" s="43" t="s">
        <v>154</v>
      </c>
      <c r="AN31" s="43"/>
      <c r="AO31" s="43" t="s">
        <v>154</v>
      </c>
      <c r="AP31" s="43" t="s">
        <v>154</v>
      </c>
      <c r="AQ31" s="43"/>
      <c r="AR31" s="43"/>
      <c r="AS31" s="43" t="s">
        <v>156</v>
      </c>
      <c r="AT31" s="43" t="s">
        <v>154</v>
      </c>
      <c r="AU31" s="43"/>
      <c r="AV31" s="43" t="s">
        <v>154</v>
      </c>
      <c r="AW31" s="43"/>
      <c r="AX31" s="43" t="s">
        <v>156</v>
      </c>
      <c r="AY31" s="43" t="s">
        <v>154</v>
      </c>
      <c r="AZ31" s="43" t="s">
        <v>157</v>
      </c>
      <c r="BA31" s="43" t="s">
        <v>154</v>
      </c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5" t="s">
        <v>154</v>
      </c>
      <c r="CE31" s="21"/>
    </row>
    <row r="32" spans="1:83" s="9" customFormat="1" ht="18" customHeight="1" outlineLevel="1" x14ac:dyDescent="0.2">
      <c r="A32" s="13"/>
      <c r="B32" s="14">
        <v>6</v>
      </c>
      <c r="C32" s="10">
        <v>44054</v>
      </c>
      <c r="D32" s="11">
        <f t="shared" si="23"/>
        <v>15</v>
      </c>
      <c r="E32" s="43"/>
      <c r="F32" s="43" t="s">
        <v>153</v>
      </c>
      <c r="G32" s="43" t="s">
        <v>153</v>
      </c>
      <c r="H32" s="43" t="s">
        <v>153</v>
      </c>
      <c r="I32" s="43" t="s">
        <v>153</v>
      </c>
      <c r="J32" s="43" t="s">
        <v>153</v>
      </c>
      <c r="K32" s="43"/>
      <c r="L32" s="43" t="s">
        <v>153</v>
      </c>
      <c r="M32" s="43" t="s">
        <v>153</v>
      </c>
      <c r="N32" s="43"/>
      <c r="O32" s="43" t="s">
        <v>153</v>
      </c>
      <c r="P32" s="43"/>
      <c r="Q32" s="43"/>
      <c r="R32" s="43"/>
      <c r="S32" s="43"/>
      <c r="T32" s="43"/>
      <c r="U32" s="43"/>
      <c r="V32" s="43"/>
      <c r="W32" s="43" t="s">
        <v>153</v>
      </c>
      <c r="X32" s="43"/>
      <c r="Y32" s="43"/>
      <c r="Z32" s="43"/>
      <c r="AA32" s="43"/>
      <c r="AB32" s="43"/>
      <c r="AC32" s="43"/>
      <c r="AD32" s="43"/>
      <c r="AE32" s="43"/>
      <c r="AF32" s="43"/>
      <c r="AG32" s="43" t="s">
        <v>156</v>
      </c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 t="s">
        <v>154</v>
      </c>
      <c r="AZ32" s="43" t="s">
        <v>153</v>
      </c>
      <c r="BA32" s="43"/>
      <c r="BB32" s="43" t="s">
        <v>153</v>
      </c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4"/>
      <c r="BT32" s="44"/>
      <c r="BU32" s="44"/>
      <c r="BV32" s="44"/>
      <c r="BW32" s="44"/>
      <c r="BX32" s="44"/>
      <c r="BY32" s="44" t="s">
        <v>154</v>
      </c>
      <c r="BZ32" s="44"/>
      <c r="CA32" s="44"/>
      <c r="CB32" s="44"/>
      <c r="CC32" s="44"/>
      <c r="CD32" s="45" t="s">
        <v>154</v>
      </c>
      <c r="CE32" s="21"/>
    </row>
    <row r="33" spans="1:83" s="9" customFormat="1" ht="18" customHeight="1" outlineLevel="1" x14ac:dyDescent="0.2">
      <c r="A33" s="13"/>
      <c r="B33" s="14">
        <v>7</v>
      </c>
      <c r="C33" s="10">
        <v>44055</v>
      </c>
      <c r="D33" s="11">
        <f t="shared" si="23"/>
        <v>15</v>
      </c>
      <c r="E33" s="43"/>
      <c r="F33" s="43" t="s">
        <v>153</v>
      </c>
      <c r="G33" s="43" t="s">
        <v>153</v>
      </c>
      <c r="H33" s="43" t="s">
        <v>153</v>
      </c>
      <c r="I33" s="43" t="s">
        <v>153</v>
      </c>
      <c r="J33" s="43" t="s">
        <v>153</v>
      </c>
      <c r="K33" s="43"/>
      <c r="L33" s="43"/>
      <c r="M33" s="43" t="s">
        <v>153</v>
      </c>
      <c r="N33" s="43" t="s">
        <v>153</v>
      </c>
      <c r="O33" s="43" t="s">
        <v>153</v>
      </c>
      <c r="P33" s="43"/>
      <c r="Q33" s="43"/>
      <c r="R33" s="43"/>
      <c r="S33" s="43"/>
      <c r="T33" s="43"/>
      <c r="U33" s="43"/>
      <c r="V33" s="43"/>
      <c r="W33" s="43" t="s">
        <v>153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 t="s">
        <v>156</v>
      </c>
      <c r="AH33" s="43"/>
      <c r="AI33" s="43"/>
      <c r="AJ33" s="43"/>
      <c r="AK33" s="43"/>
      <c r="AL33" s="43" t="s">
        <v>154</v>
      </c>
      <c r="AM33" s="43"/>
      <c r="AN33" s="43"/>
      <c r="AO33" s="43"/>
      <c r="AP33" s="43" t="s">
        <v>154</v>
      </c>
      <c r="AQ33" s="43"/>
      <c r="AR33" s="43" t="s">
        <v>154</v>
      </c>
      <c r="AS33" s="43"/>
      <c r="AT33" s="43"/>
      <c r="AU33" s="43"/>
      <c r="AV33" s="43"/>
      <c r="AW33" s="43"/>
      <c r="AX33" s="43"/>
      <c r="AY33" s="43" t="s">
        <v>154</v>
      </c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5" t="s">
        <v>154</v>
      </c>
      <c r="CE33" s="21"/>
    </row>
    <row r="34" spans="1:83" s="9" customFormat="1" ht="18" customHeight="1" outlineLevel="1" x14ac:dyDescent="0.2">
      <c r="A34" s="13"/>
      <c r="B34" s="14">
        <v>8</v>
      </c>
      <c r="C34" s="10">
        <v>44056</v>
      </c>
      <c r="D34" s="11">
        <f t="shared" si="23"/>
        <v>19</v>
      </c>
      <c r="E34" s="43"/>
      <c r="F34" s="43"/>
      <c r="G34" s="43" t="s">
        <v>153</v>
      </c>
      <c r="H34" s="43"/>
      <c r="I34" s="43" t="s">
        <v>153</v>
      </c>
      <c r="J34" s="43" t="s">
        <v>153</v>
      </c>
      <c r="K34" s="43"/>
      <c r="L34" s="43"/>
      <c r="M34" s="43" t="s">
        <v>157</v>
      </c>
      <c r="N34" s="43" t="s">
        <v>153</v>
      </c>
      <c r="O34" s="43"/>
      <c r="P34" s="43"/>
      <c r="Q34" s="43"/>
      <c r="R34" s="43"/>
      <c r="S34" s="43"/>
      <c r="T34" s="43" t="s">
        <v>153</v>
      </c>
      <c r="U34" s="43"/>
      <c r="V34" s="43"/>
      <c r="W34" s="43" t="s">
        <v>153</v>
      </c>
      <c r="X34" s="43"/>
      <c r="Y34" s="43"/>
      <c r="Z34" s="43"/>
      <c r="AA34" s="43"/>
      <c r="AB34" s="43"/>
      <c r="AC34" s="43"/>
      <c r="AD34" s="43"/>
      <c r="AE34" s="43"/>
      <c r="AF34" s="43"/>
      <c r="AG34" s="43" t="s">
        <v>154</v>
      </c>
      <c r="AH34" s="43"/>
      <c r="AI34" s="43"/>
      <c r="AJ34" s="43"/>
      <c r="AK34" s="43" t="s">
        <v>154</v>
      </c>
      <c r="AL34" s="43"/>
      <c r="AM34" s="43" t="s">
        <v>156</v>
      </c>
      <c r="AN34" s="43"/>
      <c r="AO34" s="43" t="s">
        <v>154</v>
      </c>
      <c r="AP34" s="43" t="s">
        <v>154</v>
      </c>
      <c r="AQ34" s="43"/>
      <c r="AR34" s="43"/>
      <c r="AS34" s="43" t="s">
        <v>154</v>
      </c>
      <c r="AT34" s="43"/>
      <c r="AU34" s="43"/>
      <c r="AV34" s="43" t="s">
        <v>154</v>
      </c>
      <c r="AW34" s="43"/>
      <c r="AX34" s="43" t="s">
        <v>154</v>
      </c>
      <c r="AY34" s="43"/>
      <c r="AZ34" s="43" t="s">
        <v>154</v>
      </c>
      <c r="BA34" s="43" t="s">
        <v>154</v>
      </c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4"/>
      <c r="BT34" s="44"/>
      <c r="BU34" s="44"/>
      <c r="BV34" s="44"/>
      <c r="BW34" s="44"/>
      <c r="BX34" s="44"/>
      <c r="BY34" s="44" t="s">
        <v>154</v>
      </c>
      <c r="BZ34" s="44"/>
      <c r="CA34" s="44"/>
      <c r="CB34" s="44"/>
      <c r="CC34" s="44"/>
      <c r="CD34" s="45" t="s">
        <v>154</v>
      </c>
      <c r="CE34" s="21"/>
    </row>
    <row r="35" spans="1:83" s="9" customFormat="1" ht="18" customHeight="1" outlineLevel="1" x14ac:dyDescent="0.2">
      <c r="A35" s="13"/>
      <c r="B35" s="14">
        <v>9</v>
      </c>
      <c r="C35" s="10">
        <v>44057</v>
      </c>
      <c r="D35" s="11">
        <f t="shared" si="23"/>
        <v>12</v>
      </c>
      <c r="E35" s="43"/>
      <c r="F35" s="43"/>
      <c r="G35" s="43" t="s">
        <v>153</v>
      </c>
      <c r="H35" s="43"/>
      <c r="I35" s="43"/>
      <c r="J35" s="43" t="s">
        <v>153</v>
      </c>
      <c r="K35" s="43"/>
      <c r="L35" s="43"/>
      <c r="M35" s="43" t="s">
        <v>157</v>
      </c>
      <c r="N35" s="43"/>
      <c r="O35" s="43"/>
      <c r="P35" s="43"/>
      <c r="Q35" s="43"/>
      <c r="R35" s="43"/>
      <c r="S35" s="43"/>
      <c r="T35" s="43"/>
      <c r="U35" s="43"/>
      <c r="V35" s="43"/>
      <c r="W35" s="43" t="s">
        <v>153</v>
      </c>
      <c r="X35" s="43"/>
      <c r="Y35" s="43"/>
      <c r="Z35" s="43"/>
      <c r="AA35" s="43"/>
      <c r="AB35" s="43"/>
      <c r="AC35" s="43"/>
      <c r="AD35" s="43"/>
      <c r="AE35" s="43"/>
      <c r="AF35" s="43"/>
      <c r="AG35" s="43" t="s">
        <v>157</v>
      </c>
      <c r="AH35" s="43" t="s">
        <v>156</v>
      </c>
      <c r="AI35" s="43"/>
      <c r="AJ35" s="43"/>
      <c r="AK35" s="43"/>
      <c r="AL35" s="43"/>
      <c r="AM35" s="43" t="s">
        <v>154</v>
      </c>
      <c r="AN35" s="43"/>
      <c r="AO35" s="43" t="s">
        <v>157</v>
      </c>
      <c r="AP35" s="43" t="s">
        <v>154</v>
      </c>
      <c r="AQ35" s="43"/>
      <c r="AR35" s="43"/>
      <c r="AS35" s="43"/>
      <c r="AT35" s="43"/>
      <c r="AU35" s="43"/>
      <c r="AV35" s="43"/>
      <c r="AW35" s="43"/>
      <c r="AX35" s="43"/>
      <c r="AY35" s="43"/>
      <c r="AZ35" s="43" t="s">
        <v>154</v>
      </c>
      <c r="BA35" s="43"/>
      <c r="BB35" s="43" t="s">
        <v>154</v>
      </c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5" t="s">
        <v>154</v>
      </c>
      <c r="CE35" s="21"/>
    </row>
    <row r="36" spans="1:83" s="9" customFormat="1" ht="18" customHeight="1" outlineLevel="1" x14ac:dyDescent="0.2">
      <c r="A36" s="13"/>
      <c r="B36" s="14">
        <v>10</v>
      </c>
      <c r="C36" s="10">
        <v>44060</v>
      </c>
      <c r="D36" s="11">
        <f t="shared" si="23"/>
        <v>19</v>
      </c>
      <c r="E36" s="43"/>
      <c r="F36" s="43"/>
      <c r="G36" s="43" t="s">
        <v>153</v>
      </c>
      <c r="H36" s="43" t="s">
        <v>153</v>
      </c>
      <c r="I36" s="43" t="s">
        <v>153</v>
      </c>
      <c r="J36" s="43" t="s">
        <v>153</v>
      </c>
      <c r="K36" s="43"/>
      <c r="L36" s="43" t="s">
        <v>153</v>
      </c>
      <c r="M36" s="43" t="s">
        <v>156</v>
      </c>
      <c r="N36" s="43"/>
      <c r="O36" s="43" t="s">
        <v>153</v>
      </c>
      <c r="P36" s="43"/>
      <c r="Q36" s="43"/>
      <c r="R36" s="43"/>
      <c r="S36" s="43"/>
      <c r="T36" s="43"/>
      <c r="U36" s="43"/>
      <c r="V36" s="43"/>
      <c r="W36" s="43" t="s">
        <v>153</v>
      </c>
      <c r="X36" s="43" t="s">
        <v>153</v>
      </c>
      <c r="Y36" s="43"/>
      <c r="Z36" s="43"/>
      <c r="AA36" s="43"/>
      <c r="AB36" s="43"/>
      <c r="AC36" s="43"/>
      <c r="AD36" s="43" t="s">
        <v>156</v>
      </c>
      <c r="AE36" s="43"/>
      <c r="AF36" s="43"/>
      <c r="AG36" s="43" t="s">
        <v>153</v>
      </c>
      <c r="AH36" s="43"/>
      <c r="AI36" s="43"/>
      <c r="AJ36" s="43"/>
      <c r="AK36" s="43"/>
      <c r="AL36" s="43" t="s">
        <v>154</v>
      </c>
      <c r="AM36" s="43" t="s">
        <v>154</v>
      </c>
      <c r="AN36" s="43"/>
      <c r="AO36" s="43" t="s">
        <v>154</v>
      </c>
      <c r="AP36" s="43" t="s">
        <v>157</v>
      </c>
      <c r="AQ36" s="43"/>
      <c r="AR36" s="43"/>
      <c r="AS36" s="43"/>
      <c r="AT36" s="43"/>
      <c r="AU36" s="43"/>
      <c r="AV36" s="43"/>
      <c r="AW36" s="43"/>
      <c r="AX36" s="43"/>
      <c r="AY36" s="43" t="s">
        <v>154</v>
      </c>
      <c r="AZ36" s="43" t="s">
        <v>154</v>
      </c>
      <c r="BA36" s="43" t="s">
        <v>154</v>
      </c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5" t="s">
        <v>154</v>
      </c>
      <c r="CE36" s="21"/>
    </row>
    <row r="37" spans="1:83" s="9" customFormat="1" ht="18" customHeight="1" outlineLevel="1" x14ac:dyDescent="0.2">
      <c r="A37" s="13"/>
      <c r="B37" s="14">
        <v>11</v>
      </c>
      <c r="C37" s="10">
        <v>44061</v>
      </c>
      <c r="D37" s="11">
        <f t="shared" si="23"/>
        <v>18</v>
      </c>
      <c r="E37" s="43"/>
      <c r="F37" s="43" t="s">
        <v>153</v>
      </c>
      <c r="G37" s="43" t="s">
        <v>153</v>
      </c>
      <c r="H37" s="43" t="s">
        <v>153</v>
      </c>
      <c r="I37" s="43" t="s">
        <v>153</v>
      </c>
      <c r="J37" s="43" t="s">
        <v>153</v>
      </c>
      <c r="K37" s="43"/>
      <c r="L37" s="43"/>
      <c r="M37" s="43" t="s">
        <v>156</v>
      </c>
      <c r="N37" s="43" t="s">
        <v>153</v>
      </c>
      <c r="O37" s="43" t="s">
        <v>153</v>
      </c>
      <c r="P37" s="43"/>
      <c r="Q37" s="43"/>
      <c r="R37" s="43"/>
      <c r="S37" s="43"/>
      <c r="T37" s="43"/>
      <c r="U37" s="43"/>
      <c r="V37" s="43"/>
      <c r="W37" s="43" t="s">
        <v>153</v>
      </c>
      <c r="X37" s="43"/>
      <c r="Y37" s="43"/>
      <c r="Z37" s="43"/>
      <c r="AA37" s="43"/>
      <c r="AB37" s="43"/>
      <c r="AC37" s="43"/>
      <c r="AD37" s="43" t="s">
        <v>154</v>
      </c>
      <c r="AE37" s="43"/>
      <c r="AF37" s="43"/>
      <c r="AG37" s="43" t="s">
        <v>154</v>
      </c>
      <c r="AH37" s="43"/>
      <c r="AI37" s="43"/>
      <c r="AJ37" s="43"/>
      <c r="AK37" s="43"/>
      <c r="AL37" s="43" t="s">
        <v>154</v>
      </c>
      <c r="AM37" s="43" t="s">
        <v>154</v>
      </c>
      <c r="AN37" s="43"/>
      <c r="AO37" s="43"/>
      <c r="AP37" s="43"/>
      <c r="AQ37" s="43"/>
      <c r="AR37" s="43"/>
      <c r="AS37" s="43"/>
      <c r="AT37" s="43" t="s">
        <v>154</v>
      </c>
      <c r="AU37" s="43"/>
      <c r="AV37" s="43"/>
      <c r="AW37" s="43"/>
      <c r="AX37" s="43" t="s">
        <v>156</v>
      </c>
      <c r="AY37" s="43" t="s">
        <v>154</v>
      </c>
      <c r="AZ37" s="43" t="s">
        <v>154</v>
      </c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5" t="s">
        <v>154</v>
      </c>
      <c r="CE37" s="21"/>
    </row>
    <row r="38" spans="1:83" s="9" customFormat="1" ht="18" customHeight="1" outlineLevel="1" x14ac:dyDescent="0.2">
      <c r="A38" s="13"/>
      <c r="B38" s="14">
        <v>12</v>
      </c>
      <c r="C38" s="10">
        <v>44062</v>
      </c>
      <c r="D38" s="11">
        <f t="shared" si="23"/>
        <v>20</v>
      </c>
      <c r="E38" s="43"/>
      <c r="F38" s="43" t="s">
        <v>153</v>
      </c>
      <c r="G38" s="43" t="s">
        <v>153</v>
      </c>
      <c r="H38" s="43" t="s">
        <v>153</v>
      </c>
      <c r="I38" s="43" t="s">
        <v>153</v>
      </c>
      <c r="J38" s="43" t="s">
        <v>153</v>
      </c>
      <c r="K38" s="43"/>
      <c r="L38" s="43" t="s">
        <v>153</v>
      </c>
      <c r="M38" s="43" t="s">
        <v>153</v>
      </c>
      <c r="N38" s="43"/>
      <c r="O38" s="43" t="s">
        <v>153</v>
      </c>
      <c r="P38" s="43"/>
      <c r="Q38" s="43"/>
      <c r="R38" s="43"/>
      <c r="S38" s="43"/>
      <c r="T38" s="43"/>
      <c r="U38" s="43"/>
      <c r="V38" s="43"/>
      <c r="W38" s="43" t="s">
        <v>153</v>
      </c>
      <c r="X38" s="43"/>
      <c r="Y38" s="43"/>
      <c r="Z38" s="43"/>
      <c r="AA38" s="43"/>
      <c r="AB38" s="43"/>
      <c r="AC38" s="43"/>
      <c r="AD38" s="43" t="s">
        <v>154</v>
      </c>
      <c r="AE38" s="43"/>
      <c r="AF38" s="43"/>
      <c r="AG38" s="43" t="s">
        <v>154</v>
      </c>
      <c r="AH38" s="43" t="s">
        <v>154</v>
      </c>
      <c r="AI38" s="43"/>
      <c r="AJ38" s="43"/>
      <c r="AK38" s="43" t="s">
        <v>154</v>
      </c>
      <c r="AL38" s="43" t="s">
        <v>154</v>
      </c>
      <c r="AM38" s="43"/>
      <c r="AN38" s="43"/>
      <c r="AO38" s="43" t="s">
        <v>156</v>
      </c>
      <c r="AP38" s="43" t="s">
        <v>154</v>
      </c>
      <c r="AQ38" s="43"/>
      <c r="AR38" s="43"/>
      <c r="AS38" s="43"/>
      <c r="AT38" s="43" t="s">
        <v>154</v>
      </c>
      <c r="AU38" s="43"/>
      <c r="AV38" s="43"/>
      <c r="AW38" s="43"/>
      <c r="AX38" s="43"/>
      <c r="AY38" s="43" t="s">
        <v>154</v>
      </c>
      <c r="AZ38" s="43" t="s">
        <v>154</v>
      </c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5" t="s">
        <v>154</v>
      </c>
      <c r="CE38" s="21"/>
    </row>
    <row r="39" spans="1:83" s="9" customFormat="1" ht="18" customHeight="1" outlineLevel="1" x14ac:dyDescent="0.2">
      <c r="A39" s="13"/>
      <c r="B39" s="14">
        <v>13</v>
      </c>
      <c r="C39" s="10">
        <v>44063</v>
      </c>
      <c r="D39" s="11">
        <f t="shared" si="23"/>
        <v>22</v>
      </c>
      <c r="E39" s="43"/>
      <c r="F39" s="43" t="s">
        <v>153</v>
      </c>
      <c r="G39" s="43" t="s">
        <v>153</v>
      </c>
      <c r="H39" s="43" t="s">
        <v>153</v>
      </c>
      <c r="I39" s="43" t="s">
        <v>153</v>
      </c>
      <c r="J39" s="43" t="s">
        <v>153</v>
      </c>
      <c r="K39" s="43"/>
      <c r="L39" s="43" t="s">
        <v>153</v>
      </c>
      <c r="M39" s="43" t="s">
        <v>154</v>
      </c>
      <c r="N39" s="43" t="s">
        <v>153</v>
      </c>
      <c r="O39" s="43" t="s">
        <v>153</v>
      </c>
      <c r="P39" s="43"/>
      <c r="Q39" s="43"/>
      <c r="R39" s="43"/>
      <c r="S39" s="43"/>
      <c r="T39" s="43"/>
      <c r="U39" s="43"/>
      <c r="V39" s="43"/>
      <c r="W39" s="43" t="s">
        <v>153</v>
      </c>
      <c r="X39" s="43"/>
      <c r="Y39" s="43"/>
      <c r="Z39" s="43"/>
      <c r="AA39" s="43"/>
      <c r="AB39" s="43"/>
      <c r="AC39" s="43"/>
      <c r="AD39" s="43" t="s">
        <v>154</v>
      </c>
      <c r="AE39" s="43"/>
      <c r="AF39" s="43"/>
      <c r="AG39" s="43" t="s">
        <v>154</v>
      </c>
      <c r="AH39" s="43" t="s">
        <v>154</v>
      </c>
      <c r="AI39" s="43"/>
      <c r="AJ39" s="43"/>
      <c r="AK39" s="43"/>
      <c r="AL39" s="43" t="s">
        <v>157</v>
      </c>
      <c r="AM39" s="43" t="s">
        <v>154</v>
      </c>
      <c r="AN39" s="43"/>
      <c r="AO39" s="43" t="s">
        <v>157</v>
      </c>
      <c r="AP39" s="43" t="s">
        <v>154</v>
      </c>
      <c r="AQ39" s="43"/>
      <c r="AR39" s="43"/>
      <c r="AS39" s="43"/>
      <c r="AT39" s="43" t="s">
        <v>154</v>
      </c>
      <c r="AU39" s="43"/>
      <c r="AV39" s="43"/>
      <c r="AW39" s="43"/>
      <c r="AX39" s="43"/>
      <c r="AY39" s="43" t="s">
        <v>154</v>
      </c>
      <c r="AZ39" s="43" t="s">
        <v>154</v>
      </c>
      <c r="BA39" s="43"/>
      <c r="BB39" s="43" t="s">
        <v>154</v>
      </c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5" t="s">
        <v>154</v>
      </c>
      <c r="CE39" s="21"/>
    </row>
    <row r="40" spans="1:83" s="9" customFormat="1" ht="18" customHeight="1" outlineLevel="1" x14ac:dyDescent="0.2">
      <c r="A40" s="13"/>
      <c r="B40" s="14">
        <v>14</v>
      </c>
      <c r="C40" s="10">
        <v>44064</v>
      </c>
      <c r="D40" s="11">
        <f t="shared" si="23"/>
        <v>16</v>
      </c>
      <c r="E40" s="43"/>
      <c r="F40" s="43"/>
      <c r="G40" s="43" t="s">
        <v>153</v>
      </c>
      <c r="H40" s="43" t="s">
        <v>153</v>
      </c>
      <c r="I40" s="43"/>
      <c r="J40" s="43" t="s">
        <v>153</v>
      </c>
      <c r="K40" s="43"/>
      <c r="L40" s="43" t="s">
        <v>153</v>
      </c>
      <c r="M40" s="43"/>
      <c r="N40" s="43"/>
      <c r="O40" s="43" t="s">
        <v>153</v>
      </c>
      <c r="P40" s="43"/>
      <c r="Q40" s="43"/>
      <c r="R40" s="43"/>
      <c r="S40" s="43"/>
      <c r="T40" s="43"/>
      <c r="U40" s="43"/>
      <c r="V40" s="43"/>
      <c r="W40" s="43" t="s">
        <v>153</v>
      </c>
      <c r="X40" s="43"/>
      <c r="Y40" s="43"/>
      <c r="Z40" s="43"/>
      <c r="AA40" s="43"/>
      <c r="AB40" s="43"/>
      <c r="AC40" s="43"/>
      <c r="AD40" s="43"/>
      <c r="AE40" s="43"/>
      <c r="AF40" s="43"/>
      <c r="AG40" s="43" t="s">
        <v>154</v>
      </c>
      <c r="AH40" s="43"/>
      <c r="AI40" s="43"/>
      <c r="AJ40" s="43"/>
      <c r="AK40" s="43"/>
      <c r="AL40" s="43" t="s">
        <v>154</v>
      </c>
      <c r="AM40" s="43" t="s">
        <v>157</v>
      </c>
      <c r="AN40" s="43"/>
      <c r="AO40" s="43" t="s">
        <v>157</v>
      </c>
      <c r="AP40" s="43" t="s">
        <v>157</v>
      </c>
      <c r="AQ40" s="43"/>
      <c r="AR40" s="43"/>
      <c r="AS40" s="43"/>
      <c r="AT40" s="43" t="s">
        <v>154</v>
      </c>
      <c r="AU40" s="43"/>
      <c r="AV40" s="43"/>
      <c r="AW40" s="43"/>
      <c r="AX40" s="43" t="s">
        <v>157</v>
      </c>
      <c r="AY40" s="43"/>
      <c r="AZ40" s="43"/>
      <c r="BA40" s="43"/>
      <c r="BB40" s="43" t="s">
        <v>154</v>
      </c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4"/>
      <c r="BT40" s="44"/>
      <c r="BU40" s="44"/>
      <c r="BV40" s="44"/>
      <c r="BW40" s="44"/>
      <c r="BX40" s="44"/>
      <c r="BY40" s="44" t="s">
        <v>154</v>
      </c>
      <c r="BZ40" s="44"/>
      <c r="CA40" s="44"/>
      <c r="CB40" s="44"/>
      <c r="CC40" s="44"/>
      <c r="CD40" s="45" t="s">
        <v>154</v>
      </c>
      <c r="CE40" s="21"/>
    </row>
    <row r="41" spans="1:83" s="9" customFormat="1" ht="18" customHeight="1" outlineLevel="1" x14ac:dyDescent="0.2">
      <c r="A41" s="13"/>
      <c r="B41" s="14">
        <v>15</v>
      </c>
      <c r="C41" s="10">
        <v>44067</v>
      </c>
      <c r="D41" s="11">
        <f t="shared" si="23"/>
        <v>15</v>
      </c>
      <c r="E41" s="43"/>
      <c r="F41" s="43"/>
      <c r="G41" s="43" t="s">
        <v>153</v>
      </c>
      <c r="H41" s="43" t="s">
        <v>153</v>
      </c>
      <c r="I41" s="43" t="s">
        <v>153</v>
      </c>
      <c r="J41" s="43" t="s">
        <v>153</v>
      </c>
      <c r="K41" s="43"/>
      <c r="L41" s="43" t="s">
        <v>153</v>
      </c>
      <c r="M41" s="43" t="s">
        <v>153</v>
      </c>
      <c r="N41" s="43"/>
      <c r="O41" s="43" t="s">
        <v>153</v>
      </c>
      <c r="P41" s="43"/>
      <c r="Q41" s="43"/>
      <c r="R41" s="43"/>
      <c r="S41" s="43"/>
      <c r="T41" s="43"/>
      <c r="U41" s="43"/>
      <c r="V41" s="43"/>
      <c r="W41" s="43" t="s">
        <v>153</v>
      </c>
      <c r="X41" s="43"/>
      <c r="Y41" s="43"/>
      <c r="Z41" s="43"/>
      <c r="AA41" s="43"/>
      <c r="AB41" s="43"/>
      <c r="AC41" s="43"/>
      <c r="AD41" s="43"/>
      <c r="AE41" s="43"/>
      <c r="AF41" s="43"/>
      <c r="AG41" s="43" t="s">
        <v>154</v>
      </c>
      <c r="AH41" s="43"/>
      <c r="AI41" s="43"/>
      <c r="AJ41" s="43"/>
      <c r="AK41" s="43"/>
      <c r="AL41" s="43" t="s">
        <v>154</v>
      </c>
      <c r="AM41" s="43" t="s">
        <v>154</v>
      </c>
      <c r="AN41" s="43"/>
      <c r="AO41" s="43"/>
      <c r="AP41" s="43" t="s">
        <v>154</v>
      </c>
      <c r="AQ41" s="43"/>
      <c r="AR41" s="43"/>
      <c r="AS41" s="43"/>
      <c r="AT41" s="43"/>
      <c r="AU41" s="43"/>
      <c r="AV41" s="43"/>
      <c r="AW41" s="43"/>
      <c r="AX41" s="43"/>
      <c r="AY41" s="43" t="s">
        <v>154</v>
      </c>
      <c r="AZ41" s="43" t="s">
        <v>154</v>
      </c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5" t="s">
        <v>154</v>
      </c>
      <c r="CE41" s="21"/>
    </row>
    <row r="42" spans="1:83" s="9" customFormat="1" ht="18" customHeight="1" outlineLevel="1" x14ac:dyDescent="0.2">
      <c r="A42" s="13"/>
      <c r="B42" s="14">
        <v>16</v>
      </c>
      <c r="C42" s="10">
        <v>44068</v>
      </c>
      <c r="D42" s="11">
        <f t="shared" si="23"/>
        <v>20</v>
      </c>
      <c r="E42" s="43"/>
      <c r="F42" s="43" t="s">
        <v>153</v>
      </c>
      <c r="G42" s="43" t="s">
        <v>153</v>
      </c>
      <c r="H42" s="43" t="s">
        <v>156</v>
      </c>
      <c r="I42" s="43" t="s">
        <v>153</v>
      </c>
      <c r="J42" s="43" t="s">
        <v>153</v>
      </c>
      <c r="K42" s="43"/>
      <c r="L42" s="43" t="s">
        <v>153</v>
      </c>
      <c r="M42" s="43" t="s">
        <v>157</v>
      </c>
      <c r="N42" s="43" t="s">
        <v>153</v>
      </c>
      <c r="O42" s="43" t="s">
        <v>153</v>
      </c>
      <c r="P42" s="43"/>
      <c r="Q42" s="43"/>
      <c r="R42" s="43"/>
      <c r="S42" s="43"/>
      <c r="T42" s="43"/>
      <c r="U42" s="43"/>
      <c r="V42" s="43"/>
      <c r="W42" s="43" t="s">
        <v>153</v>
      </c>
      <c r="X42" s="43"/>
      <c r="Y42" s="43"/>
      <c r="Z42" s="43"/>
      <c r="AA42" s="43"/>
      <c r="AB42" s="43"/>
      <c r="AC42" s="43"/>
      <c r="AD42" s="43" t="s">
        <v>154</v>
      </c>
      <c r="AE42" s="43"/>
      <c r="AF42" s="43"/>
      <c r="AG42" s="43" t="s">
        <v>154</v>
      </c>
      <c r="AH42" s="43"/>
      <c r="AI42" s="43"/>
      <c r="AJ42" s="43"/>
      <c r="AK42" s="43"/>
      <c r="AL42" s="43" t="s">
        <v>154</v>
      </c>
      <c r="AM42" s="43" t="s">
        <v>154</v>
      </c>
      <c r="AN42" s="43"/>
      <c r="AO42" s="43" t="s">
        <v>156</v>
      </c>
      <c r="AP42" s="43" t="s">
        <v>154</v>
      </c>
      <c r="AQ42" s="43"/>
      <c r="AR42" s="43"/>
      <c r="AS42" s="43"/>
      <c r="AT42" s="43"/>
      <c r="AU42" s="43"/>
      <c r="AV42" s="43"/>
      <c r="AW42" s="43"/>
      <c r="AX42" s="43" t="s">
        <v>156</v>
      </c>
      <c r="AY42" s="43"/>
      <c r="AZ42" s="43" t="s">
        <v>157</v>
      </c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4"/>
      <c r="BT42" s="44"/>
      <c r="BU42" s="44"/>
      <c r="BV42" s="44"/>
      <c r="BW42" s="44"/>
      <c r="BX42" s="44"/>
      <c r="BY42" s="44" t="s">
        <v>154</v>
      </c>
      <c r="BZ42" s="44"/>
      <c r="CA42" s="44"/>
      <c r="CB42" s="44"/>
      <c r="CC42" s="44"/>
      <c r="CD42" s="45" t="s">
        <v>154</v>
      </c>
      <c r="CE42" s="21"/>
    </row>
    <row r="43" spans="1:83" s="9" customFormat="1" ht="18" customHeight="1" outlineLevel="1" x14ac:dyDescent="0.2">
      <c r="A43" s="13"/>
      <c r="B43" s="14">
        <v>17</v>
      </c>
      <c r="C43" s="10">
        <v>44069</v>
      </c>
      <c r="D43" s="11">
        <f t="shared" si="23"/>
        <v>15</v>
      </c>
      <c r="E43" s="43"/>
      <c r="F43" s="43"/>
      <c r="G43" s="43" t="s">
        <v>153</v>
      </c>
      <c r="H43" s="43" t="s">
        <v>153</v>
      </c>
      <c r="I43" s="43" t="s">
        <v>153</v>
      </c>
      <c r="J43" s="43" t="s">
        <v>153</v>
      </c>
      <c r="K43" s="43"/>
      <c r="L43" s="43"/>
      <c r="M43" s="43"/>
      <c r="N43" s="43"/>
      <c r="O43" s="43" t="s">
        <v>153</v>
      </c>
      <c r="P43" s="43"/>
      <c r="Q43" s="43"/>
      <c r="R43" s="43"/>
      <c r="S43" s="43"/>
      <c r="T43" s="43" t="s">
        <v>153</v>
      </c>
      <c r="U43" s="43"/>
      <c r="V43" s="43"/>
      <c r="W43" s="43" t="s">
        <v>153</v>
      </c>
      <c r="X43" s="43"/>
      <c r="Y43" s="43"/>
      <c r="Z43" s="43"/>
      <c r="AA43" s="43"/>
      <c r="AB43" s="43"/>
      <c r="AC43" s="43"/>
      <c r="AD43" s="43" t="s">
        <v>154</v>
      </c>
      <c r="AE43" s="43"/>
      <c r="AF43" s="43"/>
      <c r="AG43" s="43" t="s">
        <v>156</v>
      </c>
      <c r="AH43" s="43"/>
      <c r="AI43" s="43"/>
      <c r="AJ43" s="43"/>
      <c r="AK43" s="43"/>
      <c r="AL43" s="43" t="s">
        <v>154</v>
      </c>
      <c r="AM43" s="43" t="s">
        <v>154</v>
      </c>
      <c r="AN43" s="43"/>
      <c r="AO43" s="43"/>
      <c r="AP43" s="43" t="s">
        <v>153</v>
      </c>
      <c r="AQ43" s="43"/>
      <c r="AR43" s="43"/>
      <c r="AS43" s="43"/>
      <c r="AT43" s="43"/>
      <c r="AU43" s="43"/>
      <c r="AV43" s="43"/>
      <c r="AW43" s="43"/>
      <c r="AX43" s="43"/>
      <c r="AY43" s="43" t="s">
        <v>156</v>
      </c>
      <c r="AZ43" s="43"/>
      <c r="BA43" s="43"/>
      <c r="BB43" s="43" t="s">
        <v>154</v>
      </c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5" t="s">
        <v>154</v>
      </c>
      <c r="CE43" s="21"/>
    </row>
    <row r="44" spans="1:83" s="9" customFormat="1" ht="18" customHeight="1" outlineLevel="1" x14ac:dyDescent="0.2">
      <c r="A44" s="13"/>
      <c r="B44" s="14">
        <v>18</v>
      </c>
      <c r="C44" s="10">
        <v>44070</v>
      </c>
      <c r="D44" s="11">
        <f t="shared" si="23"/>
        <v>20</v>
      </c>
      <c r="E44" s="43"/>
      <c r="F44" s="43"/>
      <c r="G44" s="43" t="s">
        <v>153</v>
      </c>
      <c r="H44" s="43" t="s">
        <v>153</v>
      </c>
      <c r="I44" s="43" t="s">
        <v>153</v>
      </c>
      <c r="J44" s="43" t="s">
        <v>153</v>
      </c>
      <c r="K44" s="43"/>
      <c r="L44" s="43" t="s">
        <v>153</v>
      </c>
      <c r="M44" s="43" t="s">
        <v>153</v>
      </c>
      <c r="N44" s="43" t="s">
        <v>153</v>
      </c>
      <c r="O44" s="43" t="s">
        <v>153</v>
      </c>
      <c r="P44" s="43"/>
      <c r="Q44" s="43"/>
      <c r="R44" s="43"/>
      <c r="S44" s="43"/>
      <c r="T44" s="43"/>
      <c r="U44" s="43"/>
      <c r="V44" s="43"/>
      <c r="W44" s="43" t="s">
        <v>156</v>
      </c>
      <c r="X44" s="43"/>
      <c r="Y44" s="43"/>
      <c r="Z44" s="43"/>
      <c r="AA44" s="43"/>
      <c r="AB44" s="43"/>
      <c r="AC44" s="43"/>
      <c r="AD44" s="43" t="s">
        <v>154</v>
      </c>
      <c r="AE44" s="43"/>
      <c r="AF44" s="43"/>
      <c r="AG44" s="43" t="s">
        <v>156</v>
      </c>
      <c r="AH44" s="43" t="s">
        <v>156</v>
      </c>
      <c r="AI44" s="43"/>
      <c r="AJ44" s="43"/>
      <c r="AK44" s="43"/>
      <c r="AL44" s="43" t="s">
        <v>154</v>
      </c>
      <c r="AM44" s="43" t="s">
        <v>154</v>
      </c>
      <c r="AN44" s="43"/>
      <c r="AO44" s="43" t="s">
        <v>157</v>
      </c>
      <c r="AP44" s="43" t="s">
        <v>154</v>
      </c>
      <c r="AQ44" s="43"/>
      <c r="AR44" s="43"/>
      <c r="AS44" s="43"/>
      <c r="AT44" s="43"/>
      <c r="AU44" s="43"/>
      <c r="AV44" s="43"/>
      <c r="AW44" s="43"/>
      <c r="AX44" s="43"/>
      <c r="AY44" s="43"/>
      <c r="AZ44" s="43" t="s">
        <v>154</v>
      </c>
      <c r="BA44" s="43" t="s">
        <v>154</v>
      </c>
      <c r="BB44" s="43" t="s">
        <v>154</v>
      </c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5" t="s">
        <v>154</v>
      </c>
      <c r="CE44" s="21"/>
    </row>
    <row r="45" spans="1:83" s="9" customFormat="1" ht="18" customHeight="1" outlineLevel="1" thickBot="1" x14ac:dyDescent="0.25">
      <c r="A45" s="13"/>
      <c r="B45" s="14">
        <v>19</v>
      </c>
      <c r="C45" s="10">
        <v>44071</v>
      </c>
      <c r="D45" s="11">
        <f t="shared" si="23"/>
        <v>19</v>
      </c>
      <c r="E45" s="43"/>
      <c r="F45" s="43"/>
      <c r="G45" s="43" t="s">
        <v>153</v>
      </c>
      <c r="H45" s="43" t="s">
        <v>153</v>
      </c>
      <c r="I45" s="43" t="s">
        <v>153</v>
      </c>
      <c r="J45" s="43" t="s">
        <v>153</v>
      </c>
      <c r="K45" s="43"/>
      <c r="L45" s="43"/>
      <c r="M45" s="43" t="s">
        <v>156</v>
      </c>
      <c r="N45" s="43" t="s">
        <v>153</v>
      </c>
      <c r="O45" s="43" t="s">
        <v>153</v>
      </c>
      <c r="P45" s="43"/>
      <c r="Q45" s="43"/>
      <c r="R45" s="43"/>
      <c r="S45" s="43"/>
      <c r="T45" s="43"/>
      <c r="U45" s="43"/>
      <c r="V45" s="43"/>
      <c r="W45" s="43" t="s">
        <v>153</v>
      </c>
      <c r="X45" s="43"/>
      <c r="Y45" s="43"/>
      <c r="Z45" s="43"/>
      <c r="AA45" s="43"/>
      <c r="AB45" s="43"/>
      <c r="AC45" s="43"/>
      <c r="AD45" s="43" t="s">
        <v>153</v>
      </c>
      <c r="AE45" s="43"/>
      <c r="AF45" s="43" t="s">
        <v>154</v>
      </c>
      <c r="AG45" s="43" t="s">
        <v>156</v>
      </c>
      <c r="AH45" s="43" t="s">
        <v>156</v>
      </c>
      <c r="AI45" s="43"/>
      <c r="AJ45" s="43"/>
      <c r="AK45" s="43"/>
      <c r="AL45" s="43" t="s">
        <v>153</v>
      </c>
      <c r="AM45" s="43" t="s">
        <v>154</v>
      </c>
      <c r="AN45" s="43"/>
      <c r="AO45" s="43" t="s">
        <v>154</v>
      </c>
      <c r="AP45" s="43" t="s">
        <v>153</v>
      </c>
      <c r="AQ45" s="43"/>
      <c r="AR45" s="43"/>
      <c r="AS45" s="43"/>
      <c r="AT45" s="43"/>
      <c r="AU45" s="43"/>
      <c r="AV45" s="43"/>
      <c r="AW45" s="43"/>
      <c r="AX45" s="43"/>
      <c r="AY45" s="43" t="s">
        <v>154</v>
      </c>
      <c r="AZ45" s="43"/>
      <c r="BA45" s="43"/>
      <c r="BB45" s="43" t="s">
        <v>154</v>
      </c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5" t="s">
        <v>154</v>
      </c>
      <c r="CE45" s="21"/>
    </row>
    <row r="46" spans="1:83" s="13" customFormat="1" ht="18" customHeight="1" thickBot="1" x14ac:dyDescent="0.25">
      <c r="A46" s="15" t="s">
        <v>104</v>
      </c>
      <c r="B46" s="151" t="s">
        <v>105</v>
      </c>
      <c r="C46" s="152"/>
      <c r="D46" s="12">
        <f>SUM(D47:D61)</f>
        <v>208</v>
      </c>
      <c r="E46" s="46">
        <f t="shared" ref="E46:AJ46" si="24">COUNTIF(E47:E61,"〇") + COUNTIF(E47:E61,"◎") *1.25+COUNTIF(E47:E61,"☆")*0.75+ COUNTIF(E47:E61,"△")*0.5</f>
        <v>1.25</v>
      </c>
      <c r="F46" s="46">
        <f t="shared" si="24"/>
        <v>0</v>
      </c>
      <c r="G46" s="46">
        <f t="shared" si="24"/>
        <v>14.75</v>
      </c>
      <c r="H46" s="46">
        <f t="shared" si="24"/>
        <v>17.5</v>
      </c>
      <c r="I46" s="46">
        <f t="shared" si="24"/>
        <v>13.75</v>
      </c>
      <c r="J46" s="46">
        <f t="shared" si="24"/>
        <v>15</v>
      </c>
      <c r="K46" s="46">
        <f t="shared" si="24"/>
        <v>0</v>
      </c>
      <c r="L46" s="46">
        <f t="shared" si="24"/>
        <v>11.25</v>
      </c>
      <c r="M46" s="46">
        <f t="shared" si="24"/>
        <v>7.5</v>
      </c>
      <c r="N46" s="46">
        <f t="shared" si="24"/>
        <v>16</v>
      </c>
      <c r="O46" s="46">
        <f t="shared" si="24"/>
        <v>17.5</v>
      </c>
      <c r="P46" s="46">
        <f t="shared" si="24"/>
        <v>0</v>
      </c>
      <c r="Q46" s="46">
        <f t="shared" si="24"/>
        <v>0</v>
      </c>
      <c r="R46" s="46">
        <f t="shared" si="24"/>
        <v>0</v>
      </c>
      <c r="S46" s="46">
        <f t="shared" si="24"/>
        <v>13.75</v>
      </c>
      <c r="T46" s="46">
        <f t="shared" si="24"/>
        <v>10.75</v>
      </c>
      <c r="U46" s="46">
        <f t="shared" si="24"/>
        <v>0</v>
      </c>
      <c r="V46" s="46">
        <f t="shared" si="24"/>
        <v>0</v>
      </c>
      <c r="W46" s="46">
        <f t="shared" si="24"/>
        <v>16.25</v>
      </c>
      <c r="X46" s="46">
        <f t="shared" si="24"/>
        <v>2.75</v>
      </c>
      <c r="Y46" s="46">
        <f t="shared" si="24"/>
        <v>0</v>
      </c>
      <c r="Z46" s="46">
        <f t="shared" si="24"/>
        <v>0.5</v>
      </c>
      <c r="AA46" s="46">
        <f t="shared" si="24"/>
        <v>0</v>
      </c>
      <c r="AB46" s="46">
        <f t="shared" si="24"/>
        <v>0</v>
      </c>
      <c r="AC46" s="46">
        <f t="shared" si="24"/>
        <v>0</v>
      </c>
      <c r="AD46" s="46">
        <f t="shared" si="24"/>
        <v>1</v>
      </c>
      <c r="AE46" s="46">
        <f t="shared" si="24"/>
        <v>2.25</v>
      </c>
      <c r="AF46" s="46">
        <f t="shared" si="24"/>
        <v>3.5</v>
      </c>
      <c r="AG46" s="46">
        <f t="shared" si="24"/>
        <v>12</v>
      </c>
      <c r="AH46" s="46">
        <f t="shared" si="24"/>
        <v>1.25</v>
      </c>
      <c r="AI46" s="46">
        <f t="shared" si="24"/>
        <v>0</v>
      </c>
      <c r="AJ46" s="46">
        <f t="shared" si="24"/>
        <v>0</v>
      </c>
      <c r="AK46" s="46">
        <f t="shared" ref="AK46:CA46" si="25">COUNTIF(AK47:AK61,"〇") + COUNTIF(AK47:AK61,"◎") *1.25+COUNTIF(AK47:AK61,"☆")*0.75+ COUNTIF(AK47:AK61,"△")*0.5</f>
        <v>3.25</v>
      </c>
      <c r="AL46" s="46">
        <f t="shared" si="25"/>
        <v>14</v>
      </c>
      <c r="AM46" s="46">
        <f t="shared" si="25"/>
        <v>2</v>
      </c>
      <c r="AN46" s="46">
        <f t="shared" si="25"/>
        <v>0</v>
      </c>
      <c r="AO46" s="46">
        <f t="shared" si="25"/>
        <v>7.25</v>
      </c>
      <c r="AP46" s="46">
        <f t="shared" si="25"/>
        <v>0.75</v>
      </c>
      <c r="AQ46" s="46">
        <f t="shared" si="25"/>
        <v>0</v>
      </c>
      <c r="AR46" s="46">
        <f t="shared" ref="AR46" si="26">COUNTIF(AR47:AR61,"〇") + COUNTIF(AR47:AR61,"◎") *1.25+COUNTIF(AR47:AR61,"☆")*0.75+ COUNTIF(AR47:AR61,"△")*0.5</f>
        <v>0</v>
      </c>
      <c r="AS46" s="46">
        <f t="shared" ref="AS46" si="27">COUNTIF(AS47:AS61,"〇") + COUNTIF(AS47:AS61,"◎") *1.25+COUNTIF(AS47:AS61,"☆")*0.75+ COUNTIF(AS47:AS61,"△")*0.5</f>
        <v>0</v>
      </c>
      <c r="AT46" s="46">
        <f t="shared" ref="AT46:AY46" si="28">COUNTIF(AT47:AT61,"〇") + COUNTIF(AT47:AT61,"◎") *1.25+COUNTIF(AT47:AT61,"☆")*0.75+ COUNTIF(AT47:AT61,"△")*0.5</f>
        <v>0</v>
      </c>
      <c r="AU46" s="46">
        <f t="shared" si="28"/>
        <v>0</v>
      </c>
      <c r="AV46" s="46">
        <f t="shared" si="28"/>
        <v>0</v>
      </c>
      <c r="AW46" s="46">
        <f t="shared" ref="AW46" si="29">COUNTIF(AW47:AW61,"〇") + COUNTIF(AW47:AW61,"◎") *1.25+COUNTIF(AW47:AW61,"☆")*0.75+ COUNTIF(AW47:AW61,"△")*0.5</f>
        <v>0</v>
      </c>
      <c r="AX46" s="46">
        <f t="shared" si="28"/>
        <v>0</v>
      </c>
      <c r="AY46" s="46">
        <f t="shared" si="28"/>
        <v>0</v>
      </c>
      <c r="AZ46" s="46">
        <f t="shared" si="25"/>
        <v>3.5</v>
      </c>
      <c r="BA46" s="46">
        <f t="shared" si="25"/>
        <v>0</v>
      </c>
      <c r="BB46" s="46">
        <f t="shared" si="25"/>
        <v>2</v>
      </c>
      <c r="BC46" s="46">
        <f t="shared" si="25"/>
        <v>0</v>
      </c>
      <c r="BD46" s="46">
        <f t="shared" si="25"/>
        <v>0</v>
      </c>
      <c r="BE46" s="46">
        <f t="shared" si="25"/>
        <v>0</v>
      </c>
      <c r="BF46" s="46">
        <f t="shared" si="25"/>
        <v>0</v>
      </c>
      <c r="BG46" s="46">
        <f t="shared" si="25"/>
        <v>0</v>
      </c>
      <c r="BH46" s="46">
        <f t="shared" si="25"/>
        <v>0</v>
      </c>
      <c r="BI46" s="46">
        <f t="shared" si="25"/>
        <v>0</v>
      </c>
      <c r="BJ46" s="46">
        <f t="shared" si="25"/>
        <v>0</v>
      </c>
      <c r="BK46" s="46">
        <f t="shared" si="25"/>
        <v>0</v>
      </c>
      <c r="BL46" s="46">
        <f t="shared" si="25"/>
        <v>0</v>
      </c>
      <c r="BM46" s="46">
        <f t="shared" ref="BM46" si="30">COUNTIF(BM47:BM61,"〇") + COUNTIF(BM47:BM61,"◎") *1.25+COUNTIF(BM47:BM61,"☆")*0.75+ COUNTIF(BM47:BM61,"△")*0.5</f>
        <v>0</v>
      </c>
      <c r="BN46" s="46">
        <f t="shared" si="25"/>
        <v>0</v>
      </c>
      <c r="BO46" s="46">
        <f t="shared" ref="BO46:BP46" si="31">COUNTIF(BO47:BO61,"〇") + COUNTIF(BO47:BO61,"◎") *1.25+COUNTIF(BO47:BO61,"☆")*0.75+ COUNTIF(BO47:BO61,"△")*0.5</f>
        <v>0</v>
      </c>
      <c r="BP46" s="46">
        <f t="shared" si="31"/>
        <v>0</v>
      </c>
      <c r="BQ46" s="46">
        <f t="shared" si="25"/>
        <v>0</v>
      </c>
      <c r="BR46" s="46">
        <f t="shared" si="25"/>
        <v>0</v>
      </c>
      <c r="BS46" s="46">
        <f t="shared" si="25"/>
        <v>0</v>
      </c>
      <c r="BT46" s="46">
        <f t="shared" si="25"/>
        <v>2</v>
      </c>
      <c r="BU46" s="46">
        <f t="shared" si="25"/>
        <v>0</v>
      </c>
      <c r="BV46" s="46">
        <f t="shared" si="25"/>
        <v>1</v>
      </c>
      <c r="BW46" s="46">
        <f t="shared" si="25"/>
        <v>0</v>
      </c>
      <c r="BX46" s="46">
        <f t="shared" si="25"/>
        <v>0</v>
      </c>
      <c r="BY46" s="46">
        <f t="shared" si="25"/>
        <v>5</v>
      </c>
      <c r="BZ46" s="46">
        <f t="shared" si="25"/>
        <v>0</v>
      </c>
      <c r="CA46" s="46">
        <f t="shared" si="25"/>
        <v>0</v>
      </c>
      <c r="CB46" s="46">
        <f t="shared" ref="CB46:CD46" si="32">COUNTIF(CB47:CB61,"〇") + COUNTIF(CB47:CB61,"◎") *1.25+COUNTIF(CB47:CB61,"☆")*0.75+ COUNTIF(CB47:CB61,"△")*0.5</f>
        <v>0</v>
      </c>
      <c r="CC46" s="46">
        <f t="shared" si="32"/>
        <v>0</v>
      </c>
      <c r="CD46" s="47">
        <f t="shared" si="32"/>
        <v>15</v>
      </c>
    </row>
    <row r="47" spans="1:83" s="9" customFormat="1" ht="18" hidden="1" customHeight="1" outlineLevel="1" x14ac:dyDescent="0.2">
      <c r="A47" s="13"/>
      <c r="B47" s="14">
        <v>1</v>
      </c>
      <c r="C47" s="10">
        <v>44013</v>
      </c>
      <c r="D47" s="11">
        <f t="shared" ref="D47:D61" si="33">COUNTA(E47:CD47)</f>
        <v>9</v>
      </c>
      <c r="E47" s="43"/>
      <c r="F47" s="43"/>
      <c r="G47" s="43" t="s">
        <v>153</v>
      </c>
      <c r="H47" s="43" t="s">
        <v>153</v>
      </c>
      <c r="I47" s="43"/>
      <c r="J47" s="43" t="s">
        <v>153</v>
      </c>
      <c r="K47" s="43"/>
      <c r="L47" s="43"/>
      <c r="M47" s="43"/>
      <c r="N47" s="43" t="s">
        <v>153</v>
      </c>
      <c r="O47" s="43" t="s">
        <v>153</v>
      </c>
      <c r="P47" s="43"/>
      <c r="Q47" s="43"/>
      <c r="R47" s="43"/>
      <c r="S47" s="43"/>
      <c r="T47" s="43"/>
      <c r="U47" s="43"/>
      <c r="V47" s="43"/>
      <c r="W47" s="43" t="s">
        <v>153</v>
      </c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 t="s">
        <v>153</v>
      </c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4"/>
      <c r="BT47" s="44"/>
      <c r="BU47" s="44"/>
      <c r="BV47" s="44"/>
      <c r="BW47" s="44"/>
      <c r="BX47" s="44"/>
      <c r="BY47" s="44" t="s">
        <v>154</v>
      </c>
      <c r="BZ47" s="44"/>
      <c r="CA47" s="44"/>
      <c r="CB47" s="44"/>
      <c r="CC47" s="44"/>
      <c r="CD47" s="45" t="s">
        <v>154</v>
      </c>
      <c r="CE47" s="21"/>
    </row>
    <row r="48" spans="1:83" s="9" customFormat="1" ht="18" hidden="1" customHeight="1" outlineLevel="1" x14ac:dyDescent="0.2">
      <c r="A48" s="13"/>
      <c r="B48" s="14">
        <v>2</v>
      </c>
      <c r="C48" s="10">
        <v>44014</v>
      </c>
      <c r="D48" s="11">
        <f t="shared" si="33"/>
        <v>13</v>
      </c>
      <c r="E48" s="43"/>
      <c r="F48" s="43"/>
      <c r="G48" s="43" t="s">
        <v>154</v>
      </c>
      <c r="H48" s="43" t="s">
        <v>153</v>
      </c>
      <c r="I48" s="43" t="s">
        <v>153</v>
      </c>
      <c r="J48" s="43" t="s">
        <v>153</v>
      </c>
      <c r="K48" s="43"/>
      <c r="L48" s="43"/>
      <c r="M48" s="43"/>
      <c r="N48" s="43" t="s">
        <v>153</v>
      </c>
      <c r="O48" s="43" t="s">
        <v>153</v>
      </c>
      <c r="P48" s="43"/>
      <c r="Q48" s="43"/>
      <c r="R48" s="43"/>
      <c r="S48" s="43" t="s">
        <v>153</v>
      </c>
      <c r="T48" s="43" t="s">
        <v>153</v>
      </c>
      <c r="U48" s="43"/>
      <c r="V48" s="43"/>
      <c r="W48" s="43" t="s">
        <v>153</v>
      </c>
      <c r="X48" s="43"/>
      <c r="Y48" s="43"/>
      <c r="Z48" s="43"/>
      <c r="AA48" s="43"/>
      <c r="AB48" s="43"/>
      <c r="AC48" s="43"/>
      <c r="AD48" s="43"/>
      <c r="AE48" s="43" t="s">
        <v>156</v>
      </c>
      <c r="AF48" s="43"/>
      <c r="AG48" s="43" t="s">
        <v>156</v>
      </c>
      <c r="AH48" s="43"/>
      <c r="AI48" s="43"/>
      <c r="AJ48" s="43"/>
      <c r="AK48" s="43"/>
      <c r="AL48" s="43" t="s">
        <v>154</v>
      </c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5" t="s">
        <v>154</v>
      </c>
      <c r="CE48" s="21"/>
    </row>
    <row r="49" spans="1:83" s="9" customFormat="1" ht="18" hidden="1" customHeight="1" outlineLevel="1" x14ac:dyDescent="0.2">
      <c r="A49" s="13"/>
      <c r="B49" s="14">
        <v>3</v>
      </c>
      <c r="C49" s="10">
        <v>44015</v>
      </c>
      <c r="D49" s="11">
        <f t="shared" si="33"/>
        <v>12</v>
      </c>
      <c r="E49" s="43"/>
      <c r="F49" s="43"/>
      <c r="G49" s="43"/>
      <c r="H49" s="43" t="s">
        <v>153</v>
      </c>
      <c r="I49" s="43"/>
      <c r="J49" s="43" t="s">
        <v>153</v>
      </c>
      <c r="K49" s="43"/>
      <c r="L49" s="43"/>
      <c r="M49" s="43" t="s">
        <v>153</v>
      </c>
      <c r="N49" s="43" t="s">
        <v>153</v>
      </c>
      <c r="O49" s="43" t="s">
        <v>153</v>
      </c>
      <c r="P49" s="43"/>
      <c r="Q49" s="43"/>
      <c r="R49" s="43"/>
      <c r="S49" s="43" t="s">
        <v>153</v>
      </c>
      <c r="T49" s="43"/>
      <c r="U49" s="43"/>
      <c r="V49" s="43"/>
      <c r="W49" s="43" t="s">
        <v>153</v>
      </c>
      <c r="X49" s="43"/>
      <c r="Y49" s="43"/>
      <c r="Z49" s="43" t="s">
        <v>156</v>
      </c>
      <c r="AA49" s="43"/>
      <c r="AB49" s="43"/>
      <c r="AC49" s="43"/>
      <c r="AD49" s="43"/>
      <c r="AE49" s="43" t="s">
        <v>157</v>
      </c>
      <c r="AF49" s="43"/>
      <c r="AG49" s="43" t="s">
        <v>156</v>
      </c>
      <c r="AH49" s="43"/>
      <c r="AI49" s="43"/>
      <c r="AJ49" s="43"/>
      <c r="AK49" s="43"/>
      <c r="AL49" s="43" t="s">
        <v>153</v>
      </c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5" t="s">
        <v>154</v>
      </c>
      <c r="CE49" s="21"/>
    </row>
    <row r="50" spans="1:83" s="9" customFormat="1" ht="18" hidden="1" customHeight="1" outlineLevel="1" x14ac:dyDescent="0.2">
      <c r="A50" s="13"/>
      <c r="B50" s="14">
        <v>4</v>
      </c>
      <c r="C50" s="10">
        <v>44021</v>
      </c>
      <c r="D50" s="11">
        <f t="shared" si="33"/>
        <v>3</v>
      </c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 t="s">
        <v>154</v>
      </c>
      <c r="AM50" s="43"/>
      <c r="AN50" s="43"/>
      <c r="AO50" s="43" t="s">
        <v>154</v>
      </c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5" t="s">
        <v>154</v>
      </c>
      <c r="CE50" s="21"/>
    </row>
    <row r="51" spans="1:83" s="9" customFormat="1" ht="18" hidden="1" customHeight="1" outlineLevel="1" x14ac:dyDescent="0.2">
      <c r="A51" s="13"/>
      <c r="B51" s="14">
        <v>5</v>
      </c>
      <c r="C51" s="10">
        <v>44027</v>
      </c>
      <c r="D51" s="11">
        <f t="shared" si="33"/>
        <v>15</v>
      </c>
      <c r="E51" s="43"/>
      <c r="F51" s="43"/>
      <c r="G51" s="43" t="s">
        <v>153</v>
      </c>
      <c r="H51" s="43" t="s">
        <v>153</v>
      </c>
      <c r="I51" s="43" t="s">
        <v>153</v>
      </c>
      <c r="J51" s="43" t="s">
        <v>153</v>
      </c>
      <c r="K51" s="43"/>
      <c r="L51" s="43" t="s">
        <v>153</v>
      </c>
      <c r="M51" s="43"/>
      <c r="N51" s="43" t="s">
        <v>153</v>
      </c>
      <c r="O51" s="43" t="s">
        <v>153</v>
      </c>
      <c r="P51" s="43"/>
      <c r="Q51" s="43"/>
      <c r="R51" s="43"/>
      <c r="S51" s="43" t="s">
        <v>153</v>
      </c>
      <c r="T51" s="43" t="s">
        <v>153</v>
      </c>
      <c r="U51" s="43"/>
      <c r="V51" s="43"/>
      <c r="W51" s="43" t="s">
        <v>153</v>
      </c>
      <c r="X51" s="43"/>
      <c r="Y51" s="43"/>
      <c r="Z51" s="43"/>
      <c r="AA51" s="43"/>
      <c r="AB51" s="43"/>
      <c r="AC51" s="43"/>
      <c r="AD51" s="43"/>
      <c r="AE51" s="43" t="s">
        <v>156</v>
      </c>
      <c r="AF51" s="43" t="s">
        <v>154</v>
      </c>
      <c r="AG51" s="43" t="s">
        <v>154</v>
      </c>
      <c r="AH51" s="43"/>
      <c r="AI51" s="43"/>
      <c r="AJ51" s="43"/>
      <c r="AK51" s="43"/>
      <c r="AL51" s="43" t="s">
        <v>154</v>
      </c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5" t="s">
        <v>154</v>
      </c>
      <c r="CE51" s="21"/>
    </row>
    <row r="52" spans="1:83" s="9" customFormat="1" ht="18" hidden="1" customHeight="1" outlineLevel="1" x14ac:dyDescent="0.2">
      <c r="A52" s="13"/>
      <c r="B52" s="14">
        <v>6</v>
      </c>
      <c r="C52" s="10">
        <v>44028</v>
      </c>
      <c r="D52" s="11">
        <f t="shared" si="33"/>
        <v>12</v>
      </c>
      <c r="E52" s="43"/>
      <c r="F52" s="43"/>
      <c r="G52" s="43" t="s">
        <v>153</v>
      </c>
      <c r="H52" s="43" t="s">
        <v>153</v>
      </c>
      <c r="I52" s="43" t="s">
        <v>153</v>
      </c>
      <c r="J52" s="43"/>
      <c r="K52" s="43"/>
      <c r="L52" s="43" t="s">
        <v>153</v>
      </c>
      <c r="M52" s="43"/>
      <c r="N52" s="43"/>
      <c r="O52" s="43" t="s">
        <v>153</v>
      </c>
      <c r="P52" s="43"/>
      <c r="Q52" s="43"/>
      <c r="R52" s="43"/>
      <c r="S52" s="43" t="s">
        <v>153</v>
      </c>
      <c r="T52" s="43" t="s">
        <v>153</v>
      </c>
      <c r="U52" s="43"/>
      <c r="V52" s="43"/>
      <c r="W52" s="43" t="s">
        <v>153</v>
      </c>
      <c r="X52" s="43"/>
      <c r="Y52" s="43"/>
      <c r="Z52" s="43"/>
      <c r="AA52" s="43"/>
      <c r="AB52" s="43"/>
      <c r="AC52" s="43"/>
      <c r="AD52" s="43"/>
      <c r="AE52" s="43"/>
      <c r="AF52" s="43"/>
      <c r="AG52" s="43" t="s">
        <v>154</v>
      </c>
      <c r="AH52" s="43"/>
      <c r="AI52" s="43"/>
      <c r="AJ52" s="43"/>
      <c r="AK52" s="43"/>
      <c r="AL52" s="43" t="s">
        <v>154</v>
      </c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4"/>
      <c r="BT52" s="44"/>
      <c r="BU52" s="44"/>
      <c r="BV52" s="44"/>
      <c r="BW52" s="44"/>
      <c r="BX52" s="44"/>
      <c r="BY52" s="44" t="s">
        <v>154</v>
      </c>
      <c r="BZ52" s="44"/>
      <c r="CA52" s="44"/>
      <c r="CB52" s="44"/>
      <c r="CC52" s="44"/>
      <c r="CD52" s="45" t="s">
        <v>154</v>
      </c>
      <c r="CE52" s="21"/>
    </row>
    <row r="53" spans="1:83" s="9" customFormat="1" ht="18" hidden="1" customHeight="1" outlineLevel="1" x14ac:dyDescent="0.2">
      <c r="A53" s="13"/>
      <c r="B53" s="14">
        <v>7</v>
      </c>
      <c r="C53" s="10">
        <v>44029</v>
      </c>
      <c r="D53" s="11">
        <f t="shared" si="33"/>
        <v>14</v>
      </c>
      <c r="E53" s="43"/>
      <c r="F53" s="43"/>
      <c r="G53" s="43"/>
      <c r="H53" s="43" t="s">
        <v>153</v>
      </c>
      <c r="I53" s="43" t="s">
        <v>153</v>
      </c>
      <c r="J53" s="43" t="s">
        <v>153</v>
      </c>
      <c r="K53" s="43"/>
      <c r="L53" s="43" t="s">
        <v>153</v>
      </c>
      <c r="M53" s="43"/>
      <c r="N53" s="43" t="s">
        <v>153</v>
      </c>
      <c r="O53" s="43" t="s">
        <v>153</v>
      </c>
      <c r="P53" s="43"/>
      <c r="Q53" s="43"/>
      <c r="R53" s="43"/>
      <c r="S53" s="43" t="s">
        <v>153</v>
      </c>
      <c r="T53" s="43" t="s">
        <v>153</v>
      </c>
      <c r="U53" s="43"/>
      <c r="V53" s="43"/>
      <c r="W53" s="43" t="s">
        <v>153</v>
      </c>
      <c r="X53" s="43"/>
      <c r="Y53" s="43"/>
      <c r="Z53" s="43"/>
      <c r="AA53" s="43"/>
      <c r="AB53" s="43"/>
      <c r="AC53" s="43"/>
      <c r="AD53" s="43"/>
      <c r="AE53" s="43"/>
      <c r="AF53" s="43" t="s">
        <v>153</v>
      </c>
      <c r="AG53" s="43" t="s">
        <v>153</v>
      </c>
      <c r="AH53" s="43"/>
      <c r="AI53" s="43"/>
      <c r="AJ53" s="43"/>
      <c r="AK53" s="43"/>
      <c r="AL53" s="43" t="s">
        <v>153</v>
      </c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4"/>
      <c r="BT53" s="44"/>
      <c r="BU53" s="44"/>
      <c r="BV53" s="44"/>
      <c r="BW53" s="44"/>
      <c r="BX53" s="44"/>
      <c r="BY53" s="44" t="s">
        <v>154</v>
      </c>
      <c r="BZ53" s="44"/>
      <c r="CA53" s="44"/>
      <c r="CB53" s="44"/>
      <c r="CC53" s="44"/>
      <c r="CD53" s="45" t="s">
        <v>154</v>
      </c>
      <c r="CE53" s="21"/>
    </row>
    <row r="54" spans="1:83" s="9" customFormat="1" ht="18" hidden="1" customHeight="1" outlineLevel="1" x14ac:dyDescent="0.2">
      <c r="A54" s="13"/>
      <c r="B54" s="14">
        <v>8</v>
      </c>
      <c r="C54" s="10">
        <v>44032</v>
      </c>
      <c r="D54" s="11">
        <f t="shared" si="33"/>
        <v>14</v>
      </c>
      <c r="E54" s="43"/>
      <c r="F54" s="43"/>
      <c r="G54" s="43" t="s">
        <v>153</v>
      </c>
      <c r="H54" s="43" t="s">
        <v>153</v>
      </c>
      <c r="I54" s="43" t="s">
        <v>153</v>
      </c>
      <c r="J54" s="43" t="s">
        <v>153</v>
      </c>
      <c r="K54" s="43"/>
      <c r="L54" s="43" t="s">
        <v>153</v>
      </c>
      <c r="M54" s="43" t="s">
        <v>153</v>
      </c>
      <c r="N54" s="43" t="s">
        <v>153</v>
      </c>
      <c r="O54" s="43" t="s">
        <v>153</v>
      </c>
      <c r="P54" s="43"/>
      <c r="Q54" s="43"/>
      <c r="R54" s="43"/>
      <c r="S54" s="43" t="s">
        <v>153</v>
      </c>
      <c r="T54" s="43"/>
      <c r="U54" s="43"/>
      <c r="V54" s="43"/>
      <c r="W54" s="43" t="s">
        <v>153</v>
      </c>
      <c r="X54" s="43"/>
      <c r="Y54" s="43"/>
      <c r="Z54" s="43"/>
      <c r="AA54" s="43"/>
      <c r="AB54" s="43"/>
      <c r="AC54" s="43"/>
      <c r="AD54" s="43"/>
      <c r="AE54" s="43"/>
      <c r="AF54" s="43"/>
      <c r="AG54" s="43" t="s">
        <v>153</v>
      </c>
      <c r="AH54" s="43"/>
      <c r="AI54" s="43"/>
      <c r="AJ54" s="43"/>
      <c r="AK54" s="43"/>
      <c r="AL54" s="43" t="s">
        <v>153</v>
      </c>
      <c r="AM54" s="43"/>
      <c r="AN54" s="43"/>
      <c r="AO54" s="43" t="s">
        <v>157</v>
      </c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5" t="s">
        <v>154</v>
      </c>
      <c r="CE54" s="21"/>
    </row>
    <row r="55" spans="1:83" s="9" customFormat="1" ht="18" hidden="1" customHeight="1" outlineLevel="1" x14ac:dyDescent="0.2">
      <c r="A55" s="13"/>
      <c r="B55" s="14">
        <v>9</v>
      </c>
      <c r="C55" s="10">
        <v>44033</v>
      </c>
      <c r="D55" s="11">
        <f t="shared" si="33"/>
        <v>19</v>
      </c>
      <c r="E55" s="43"/>
      <c r="F55" s="43"/>
      <c r="G55" s="43" t="s">
        <v>153</v>
      </c>
      <c r="H55" s="43" t="s">
        <v>153</v>
      </c>
      <c r="I55" s="43" t="s">
        <v>153</v>
      </c>
      <c r="J55" s="43" t="s">
        <v>153</v>
      </c>
      <c r="K55" s="43"/>
      <c r="L55" s="43" t="s">
        <v>153</v>
      </c>
      <c r="M55" s="43" t="s">
        <v>153</v>
      </c>
      <c r="N55" s="43" t="s">
        <v>153</v>
      </c>
      <c r="O55" s="43" t="s">
        <v>153</v>
      </c>
      <c r="P55" s="43"/>
      <c r="Q55" s="43"/>
      <c r="R55" s="43"/>
      <c r="S55" s="43" t="s">
        <v>153</v>
      </c>
      <c r="T55" s="43" t="s">
        <v>154</v>
      </c>
      <c r="U55" s="43"/>
      <c r="V55" s="43"/>
      <c r="W55" s="43" t="s">
        <v>153</v>
      </c>
      <c r="X55" s="43"/>
      <c r="Y55" s="43"/>
      <c r="Z55" s="43"/>
      <c r="AA55" s="43"/>
      <c r="AB55" s="43"/>
      <c r="AC55" s="43"/>
      <c r="AD55" s="43"/>
      <c r="AE55" s="43" t="s">
        <v>156</v>
      </c>
      <c r="AF55" s="43" t="s">
        <v>153</v>
      </c>
      <c r="AG55" s="43"/>
      <c r="AH55" s="43"/>
      <c r="AI55" s="43"/>
      <c r="AJ55" s="43"/>
      <c r="AK55" s="43" t="s">
        <v>157</v>
      </c>
      <c r="AL55" s="43" t="s">
        <v>154</v>
      </c>
      <c r="AM55" s="43" t="s">
        <v>154</v>
      </c>
      <c r="AN55" s="43"/>
      <c r="AO55" s="43" t="s">
        <v>157</v>
      </c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4"/>
      <c r="BT55" s="44"/>
      <c r="BU55" s="44"/>
      <c r="BV55" s="44"/>
      <c r="BW55" s="44"/>
      <c r="BX55" s="44"/>
      <c r="BY55" s="44" t="s">
        <v>154</v>
      </c>
      <c r="BZ55" s="44"/>
      <c r="CA55" s="44"/>
      <c r="CB55" s="44"/>
      <c r="CC55" s="44"/>
      <c r="CD55" s="45" t="s">
        <v>154</v>
      </c>
      <c r="CE55" s="21"/>
    </row>
    <row r="56" spans="1:83" s="9" customFormat="1" ht="18" hidden="1" customHeight="1" outlineLevel="1" x14ac:dyDescent="0.2">
      <c r="A56" s="13"/>
      <c r="B56" s="14">
        <v>10</v>
      </c>
      <c r="C56" s="10">
        <v>44034</v>
      </c>
      <c r="D56" s="11">
        <f t="shared" si="33"/>
        <v>17</v>
      </c>
      <c r="E56" s="43"/>
      <c r="F56" s="43"/>
      <c r="G56" s="43" t="s">
        <v>153</v>
      </c>
      <c r="H56" s="43" t="s">
        <v>153</v>
      </c>
      <c r="I56" s="43" t="s">
        <v>153</v>
      </c>
      <c r="J56" s="43" t="s">
        <v>153</v>
      </c>
      <c r="K56" s="43"/>
      <c r="L56" s="43" t="s">
        <v>153</v>
      </c>
      <c r="M56" s="43"/>
      <c r="N56" s="43" t="s">
        <v>154</v>
      </c>
      <c r="O56" s="43" t="s">
        <v>153</v>
      </c>
      <c r="P56" s="43"/>
      <c r="Q56" s="43"/>
      <c r="R56" s="43"/>
      <c r="S56" s="43" t="s">
        <v>153</v>
      </c>
      <c r="T56" s="43"/>
      <c r="U56" s="43"/>
      <c r="V56" s="43"/>
      <c r="W56" s="43" t="s">
        <v>153</v>
      </c>
      <c r="X56" s="43" t="s">
        <v>154</v>
      </c>
      <c r="Y56" s="43"/>
      <c r="Z56" s="43"/>
      <c r="AA56" s="43"/>
      <c r="AB56" s="43"/>
      <c r="AC56" s="43"/>
      <c r="AD56" s="43"/>
      <c r="AE56" s="43"/>
      <c r="AF56" s="43"/>
      <c r="AG56" s="43" t="s">
        <v>154</v>
      </c>
      <c r="AH56" s="43"/>
      <c r="AI56" s="43"/>
      <c r="AJ56" s="43"/>
      <c r="AK56" s="43" t="s">
        <v>154</v>
      </c>
      <c r="AL56" s="43" t="s">
        <v>154</v>
      </c>
      <c r="AM56" s="43" t="s">
        <v>154</v>
      </c>
      <c r="AN56" s="43"/>
      <c r="AO56" s="43" t="s">
        <v>154</v>
      </c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4"/>
      <c r="BT56" s="44"/>
      <c r="BU56" s="44"/>
      <c r="BV56" s="44"/>
      <c r="BW56" s="44"/>
      <c r="BX56" s="44"/>
      <c r="BY56" s="44" t="s">
        <v>154</v>
      </c>
      <c r="BZ56" s="44"/>
      <c r="CA56" s="44"/>
      <c r="CB56" s="44"/>
      <c r="CC56" s="44"/>
      <c r="CD56" s="45" t="s">
        <v>154</v>
      </c>
      <c r="CE56" s="21"/>
    </row>
    <row r="57" spans="1:83" s="9" customFormat="1" ht="18" hidden="1" customHeight="1" outlineLevel="1" x14ac:dyDescent="0.2">
      <c r="A57" s="13"/>
      <c r="B57" s="14">
        <v>11</v>
      </c>
      <c r="C57" s="10">
        <v>44039</v>
      </c>
      <c r="D57" s="11">
        <f t="shared" si="33"/>
        <v>7</v>
      </c>
      <c r="E57" s="43"/>
      <c r="F57" s="43"/>
      <c r="G57" s="43" t="s">
        <v>153</v>
      </c>
      <c r="H57" s="43" t="s">
        <v>153</v>
      </c>
      <c r="I57" s="43"/>
      <c r="J57" s="43"/>
      <c r="K57" s="43"/>
      <c r="L57" s="43"/>
      <c r="M57" s="43"/>
      <c r="N57" s="43" t="s">
        <v>153</v>
      </c>
      <c r="O57" s="43" t="s">
        <v>153</v>
      </c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 t="s">
        <v>153</v>
      </c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 t="s">
        <v>153</v>
      </c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5" t="s">
        <v>154</v>
      </c>
      <c r="CE57" s="21"/>
    </row>
    <row r="58" spans="1:83" s="9" customFormat="1" ht="18" hidden="1" customHeight="1" outlineLevel="1" x14ac:dyDescent="0.2">
      <c r="A58" s="13"/>
      <c r="B58" s="14">
        <v>12</v>
      </c>
      <c r="C58" s="10">
        <v>44040</v>
      </c>
      <c r="D58" s="11">
        <f t="shared" si="33"/>
        <v>16</v>
      </c>
      <c r="E58" s="43"/>
      <c r="F58" s="43"/>
      <c r="G58" s="43" t="s">
        <v>153</v>
      </c>
      <c r="H58" s="43" t="s">
        <v>153</v>
      </c>
      <c r="I58" s="43" t="s">
        <v>153</v>
      </c>
      <c r="J58" s="43" t="s">
        <v>153</v>
      </c>
      <c r="K58" s="43"/>
      <c r="L58" s="43" t="s">
        <v>153</v>
      </c>
      <c r="M58" s="43" t="s">
        <v>154</v>
      </c>
      <c r="N58" s="43" t="s">
        <v>153</v>
      </c>
      <c r="O58" s="43" t="s">
        <v>153</v>
      </c>
      <c r="P58" s="43"/>
      <c r="Q58" s="43"/>
      <c r="R58" s="43"/>
      <c r="S58" s="43" t="s">
        <v>153</v>
      </c>
      <c r="T58" s="43" t="s">
        <v>153</v>
      </c>
      <c r="U58" s="43"/>
      <c r="V58" s="43"/>
      <c r="W58" s="43" t="s">
        <v>153</v>
      </c>
      <c r="X58" s="43" t="s">
        <v>156</v>
      </c>
      <c r="Y58" s="43"/>
      <c r="Z58" s="43"/>
      <c r="AA58" s="43"/>
      <c r="AB58" s="43"/>
      <c r="AC58" s="43"/>
      <c r="AD58" s="43"/>
      <c r="AE58" s="43"/>
      <c r="AF58" s="43"/>
      <c r="AG58" s="43" t="s">
        <v>154</v>
      </c>
      <c r="AH58" s="43"/>
      <c r="AI58" s="43"/>
      <c r="AJ58" s="43"/>
      <c r="AK58" s="43"/>
      <c r="AL58" s="43"/>
      <c r="AM58" s="43"/>
      <c r="AN58" s="43"/>
      <c r="AO58" s="43" t="s">
        <v>154</v>
      </c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 t="s">
        <v>154</v>
      </c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5" t="s">
        <v>154</v>
      </c>
      <c r="CE58" s="21"/>
    </row>
    <row r="59" spans="1:83" s="9" customFormat="1" ht="18" hidden="1" customHeight="1" outlineLevel="1" x14ac:dyDescent="0.2">
      <c r="A59" s="13"/>
      <c r="B59" s="14">
        <v>13</v>
      </c>
      <c r="C59" s="10">
        <v>44041</v>
      </c>
      <c r="D59" s="11">
        <f t="shared" si="33"/>
        <v>17</v>
      </c>
      <c r="E59" s="43"/>
      <c r="F59" s="43"/>
      <c r="G59" s="43" t="s">
        <v>153</v>
      </c>
      <c r="H59" s="43" t="s">
        <v>153</v>
      </c>
      <c r="I59" s="43" t="s">
        <v>153</v>
      </c>
      <c r="J59" s="43" t="s">
        <v>153</v>
      </c>
      <c r="K59" s="43"/>
      <c r="L59" s="43"/>
      <c r="M59" s="43" t="s">
        <v>154</v>
      </c>
      <c r="N59" s="43" t="s">
        <v>153</v>
      </c>
      <c r="O59" s="43" t="s">
        <v>153</v>
      </c>
      <c r="P59" s="43"/>
      <c r="Q59" s="43"/>
      <c r="R59" s="43"/>
      <c r="S59" s="43" t="s">
        <v>153</v>
      </c>
      <c r="T59" s="43" t="s">
        <v>154</v>
      </c>
      <c r="U59" s="43"/>
      <c r="V59" s="43"/>
      <c r="W59" s="43" t="s">
        <v>153</v>
      </c>
      <c r="X59" s="43"/>
      <c r="Y59" s="43"/>
      <c r="Z59" s="43"/>
      <c r="AA59" s="43"/>
      <c r="AB59" s="43"/>
      <c r="AC59" s="43"/>
      <c r="AD59" s="43"/>
      <c r="AE59" s="43"/>
      <c r="AF59" s="43"/>
      <c r="AG59" s="43" t="s">
        <v>154</v>
      </c>
      <c r="AH59" s="43" t="s">
        <v>156</v>
      </c>
      <c r="AI59" s="43"/>
      <c r="AJ59" s="43"/>
      <c r="AK59" s="43" t="s">
        <v>154</v>
      </c>
      <c r="AL59" s="43" t="s">
        <v>154</v>
      </c>
      <c r="AM59" s="43"/>
      <c r="AN59" s="43"/>
      <c r="AO59" s="43" t="s">
        <v>154</v>
      </c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4"/>
      <c r="BT59" s="44"/>
      <c r="BU59" s="44"/>
      <c r="BV59" s="44" t="s">
        <v>154</v>
      </c>
      <c r="BW59" s="44"/>
      <c r="BX59" s="44"/>
      <c r="BY59" s="44"/>
      <c r="BZ59" s="44"/>
      <c r="CA59" s="44"/>
      <c r="CB59" s="44"/>
      <c r="CC59" s="44"/>
      <c r="CD59" s="45" t="s">
        <v>154</v>
      </c>
      <c r="CE59" s="21"/>
    </row>
    <row r="60" spans="1:83" s="9" customFormat="1" ht="18" hidden="1" customHeight="1" outlineLevel="1" x14ac:dyDescent="0.2">
      <c r="A60" s="13"/>
      <c r="B60" s="14">
        <v>14</v>
      </c>
      <c r="C60" s="10">
        <v>44042</v>
      </c>
      <c r="D60" s="11">
        <f t="shared" si="33"/>
        <v>21</v>
      </c>
      <c r="E60" s="43" t="s">
        <v>153</v>
      </c>
      <c r="F60" s="43"/>
      <c r="G60" s="43" t="s">
        <v>153</v>
      </c>
      <c r="H60" s="43" t="s">
        <v>153</v>
      </c>
      <c r="I60" s="43" t="s">
        <v>153</v>
      </c>
      <c r="J60" s="43" t="s">
        <v>153</v>
      </c>
      <c r="K60" s="43"/>
      <c r="L60" s="43" t="s">
        <v>153</v>
      </c>
      <c r="M60" s="43" t="s">
        <v>154</v>
      </c>
      <c r="N60" s="43" t="s">
        <v>153</v>
      </c>
      <c r="O60" s="43" t="s">
        <v>153</v>
      </c>
      <c r="P60" s="43"/>
      <c r="Q60" s="43"/>
      <c r="R60" s="43"/>
      <c r="S60" s="43" t="s">
        <v>153</v>
      </c>
      <c r="T60" s="43" t="s">
        <v>153</v>
      </c>
      <c r="U60" s="43"/>
      <c r="V60" s="43"/>
      <c r="W60" s="43" t="s">
        <v>153</v>
      </c>
      <c r="X60" s="43" t="s">
        <v>153</v>
      </c>
      <c r="Y60" s="43"/>
      <c r="Z60" s="43"/>
      <c r="AA60" s="43"/>
      <c r="AB60" s="43"/>
      <c r="AC60" s="43"/>
      <c r="AD60" s="43"/>
      <c r="AE60" s="43"/>
      <c r="AF60" s="43"/>
      <c r="AG60" s="43" t="s">
        <v>154</v>
      </c>
      <c r="AH60" s="43"/>
      <c r="AI60" s="43"/>
      <c r="AJ60" s="43"/>
      <c r="AK60" s="43" t="s">
        <v>156</v>
      </c>
      <c r="AL60" s="43" t="s">
        <v>157</v>
      </c>
      <c r="AM60" s="43"/>
      <c r="AN60" s="43"/>
      <c r="AO60" s="43" t="s">
        <v>154</v>
      </c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 t="s">
        <v>153</v>
      </c>
      <c r="BA60" s="43"/>
      <c r="BB60" s="43" t="s">
        <v>154</v>
      </c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4"/>
      <c r="BT60" s="44" t="s">
        <v>154</v>
      </c>
      <c r="BU60" s="44"/>
      <c r="BV60" s="44"/>
      <c r="BW60" s="44"/>
      <c r="BX60" s="44"/>
      <c r="BY60" s="44"/>
      <c r="BZ60" s="44"/>
      <c r="CA60" s="44"/>
      <c r="CB60" s="44"/>
      <c r="CC60" s="44"/>
      <c r="CD60" s="45" t="s">
        <v>154</v>
      </c>
      <c r="CE60" s="21"/>
    </row>
    <row r="61" spans="1:83" s="9" customFormat="1" ht="18" hidden="1" customHeight="1" outlineLevel="1" thickBot="1" x14ac:dyDescent="0.25">
      <c r="A61" s="13"/>
      <c r="B61" s="14">
        <v>15</v>
      </c>
      <c r="C61" s="10">
        <v>44043</v>
      </c>
      <c r="D61" s="11">
        <f t="shared" si="33"/>
        <v>19</v>
      </c>
      <c r="E61" s="43"/>
      <c r="F61" s="43"/>
      <c r="G61" s="43" t="s">
        <v>153</v>
      </c>
      <c r="H61" s="43" t="s">
        <v>153</v>
      </c>
      <c r="I61" s="43" t="s">
        <v>153</v>
      </c>
      <c r="J61" s="43" t="s">
        <v>153</v>
      </c>
      <c r="K61" s="43"/>
      <c r="L61" s="43" t="s">
        <v>153</v>
      </c>
      <c r="M61" s="43" t="s">
        <v>157</v>
      </c>
      <c r="N61" s="43" t="s">
        <v>153</v>
      </c>
      <c r="O61" s="43" t="s">
        <v>153</v>
      </c>
      <c r="P61" s="43"/>
      <c r="Q61" s="43"/>
      <c r="R61" s="43"/>
      <c r="S61" s="43"/>
      <c r="T61" s="43" t="s">
        <v>153</v>
      </c>
      <c r="U61" s="43"/>
      <c r="V61" s="43"/>
      <c r="W61" s="43" t="s">
        <v>153</v>
      </c>
      <c r="X61" s="43"/>
      <c r="Y61" s="43"/>
      <c r="Z61" s="43"/>
      <c r="AA61" s="43"/>
      <c r="AB61" s="43"/>
      <c r="AC61" s="43"/>
      <c r="AD61" s="43" t="s">
        <v>154</v>
      </c>
      <c r="AE61" s="43"/>
      <c r="AF61" s="43"/>
      <c r="AG61" s="43" t="s">
        <v>153</v>
      </c>
      <c r="AH61" s="43" t="s">
        <v>157</v>
      </c>
      <c r="AI61" s="43"/>
      <c r="AJ61" s="43"/>
      <c r="AK61" s="43"/>
      <c r="AL61" s="43" t="s">
        <v>153</v>
      </c>
      <c r="AM61" s="43"/>
      <c r="AN61" s="43"/>
      <c r="AO61" s="43" t="s">
        <v>157</v>
      </c>
      <c r="AP61" s="43" t="s">
        <v>157</v>
      </c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 t="s">
        <v>154</v>
      </c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4"/>
      <c r="BT61" s="44" t="s">
        <v>154</v>
      </c>
      <c r="BU61" s="44"/>
      <c r="BV61" s="44"/>
      <c r="BW61" s="44"/>
      <c r="BX61" s="44"/>
      <c r="BY61" s="44"/>
      <c r="BZ61" s="44"/>
      <c r="CA61" s="44"/>
      <c r="CB61" s="44"/>
      <c r="CC61" s="44"/>
      <c r="CD61" s="45" t="s">
        <v>154</v>
      </c>
      <c r="CE61" s="21"/>
    </row>
    <row r="62" spans="1:83" s="13" customFormat="1" ht="18" customHeight="1" collapsed="1" thickBot="1" x14ac:dyDescent="0.25">
      <c r="A62" s="15" t="s">
        <v>102</v>
      </c>
      <c r="B62" s="151" t="s">
        <v>103</v>
      </c>
      <c r="C62" s="152"/>
      <c r="D62" s="12">
        <f>SUM(D63:D68)</f>
        <v>69</v>
      </c>
      <c r="E62" s="46">
        <f t="shared" ref="E62:AM62" si="34">COUNTIF(E63:E68,"〇") + COUNTIF(E63:E68,"◎") *1.25+COUNTIF(E63:E68,"☆")*0.75+ COUNTIF(E63:E68,"△")*0.5</f>
        <v>2.5</v>
      </c>
      <c r="F62" s="46">
        <f t="shared" si="34"/>
        <v>0</v>
      </c>
      <c r="G62" s="46">
        <f t="shared" si="34"/>
        <v>6</v>
      </c>
      <c r="H62" s="46">
        <f t="shared" si="34"/>
        <v>7.5</v>
      </c>
      <c r="I62" s="46">
        <f t="shared" si="34"/>
        <v>7.5</v>
      </c>
      <c r="J62" s="46">
        <f t="shared" si="34"/>
        <v>6.25</v>
      </c>
      <c r="K62" s="46">
        <f t="shared" si="34"/>
        <v>0</v>
      </c>
      <c r="L62" s="46">
        <f t="shared" ref="L62" si="35">COUNTIF(L63:L68,"〇") + COUNTIF(L63:L68,"◎") *1.25+COUNTIF(L63:L68,"☆")*0.75+ COUNTIF(L63:L68,"△")*0.5</f>
        <v>0</v>
      </c>
      <c r="M62" s="46">
        <f t="shared" si="34"/>
        <v>4.5</v>
      </c>
      <c r="N62" s="46">
        <f t="shared" si="34"/>
        <v>6.25</v>
      </c>
      <c r="O62" s="46">
        <f t="shared" si="34"/>
        <v>7.5</v>
      </c>
      <c r="P62" s="46">
        <f t="shared" si="34"/>
        <v>0</v>
      </c>
      <c r="Q62" s="46">
        <f t="shared" si="34"/>
        <v>0</v>
      </c>
      <c r="R62" s="46">
        <f t="shared" si="34"/>
        <v>0</v>
      </c>
      <c r="S62" s="46">
        <f t="shared" si="34"/>
        <v>6.25</v>
      </c>
      <c r="T62" s="46">
        <f t="shared" si="34"/>
        <v>0</v>
      </c>
      <c r="U62" s="46">
        <f t="shared" si="34"/>
        <v>0</v>
      </c>
      <c r="V62" s="46">
        <f t="shared" si="34"/>
        <v>0</v>
      </c>
      <c r="W62" s="46">
        <f t="shared" si="34"/>
        <v>7.5</v>
      </c>
      <c r="X62" s="46">
        <f t="shared" si="34"/>
        <v>0</v>
      </c>
      <c r="Y62" s="46">
        <f t="shared" si="34"/>
        <v>0</v>
      </c>
      <c r="Z62" s="46">
        <f t="shared" si="34"/>
        <v>0</v>
      </c>
      <c r="AA62" s="46">
        <f t="shared" si="34"/>
        <v>0</v>
      </c>
      <c r="AB62" s="46">
        <f t="shared" si="34"/>
        <v>0</v>
      </c>
      <c r="AC62" s="46">
        <f t="shared" si="34"/>
        <v>0</v>
      </c>
      <c r="AD62" s="46">
        <f t="shared" si="34"/>
        <v>0</v>
      </c>
      <c r="AE62" s="46">
        <f t="shared" si="34"/>
        <v>2.5</v>
      </c>
      <c r="AF62" s="46">
        <f t="shared" si="34"/>
        <v>0</v>
      </c>
      <c r="AG62" s="46">
        <f t="shared" si="34"/>
        <v>3.75</v>
      </c>
      <c r="AH62" s="46">
        <f t="shared" si="34"/>
        <v>0</v>
      </c>
      <c r="AI62" s="46">
        <f t="shared" si="34"/>
        <v>0</v>
      </c>
      <c r="AJ62" s="46">
        <f t="shared" si="34"/>
        <v>0</v>
      </c>
      <c r="AK62" s="46">
        <f t="shared" ref="AK62" si="36">COUNTIF(AK63:AK68,"〇") + COUNTIF(AK63:AK68,"◎") *1.25+COUNTIF(AK63:AK68,"☆")*0.75+ COUNTIF(AK63:AK68,"△")*0.5</f>
        <v>0</v>
      </c>
      <c r="AL62" s="46">
        <f t="shared" si="34"/>
        <v>6.25</v>
      </c>
      <c r="AM62" s="46">
        <f t="shared" si="34"/>
        <v>0</v>
      </c>
      <c r="AN62" s="46">
        <f t="shared" ref="AN62:CB62" si="37">COUNTIF(AN63:AN68,"〇") + COUNTIF(AN63:AN68,"◎") *1.25+COUNTIF(AN63:AN68,"☆")*0.75+ COUNTIF(AN63:AN68,"△")*0.5</f>
        <v>0</v>
      </c>
      <c r="AO62" s="46">
        <f t="shared" si="37"/>
        <v>0</v>
      </c>
      <c r="AP62" s="46">
        <f t="shared" si="37"/>
        <v>0</v>
      </c>
      <c r="AQ62" s="46">
        <f t="shared" si="37"/>
        <v>0</v>
      </c>
      <c r="AR62" s="46">
        <f t="shared" ref="AR62" si="38">COUNTIF(AR63:AR68,"〇") + COUNTIF(AR63:AR68,"◎") *1.25+COUNTIF(AR63:AR68,"☆")*0.75+ COUNTIF(AR63:AR68,"△")*0.5</f>
        <v>0</v>
      </c>
      <c r="AS62" s="46">
        <f t="shared" ref="AS62" si="39">COUNTIF(AS63:AS68,"〇") + COUNTIF(AS63:AS68,"◎") *1.25+COUNTIF(AS63:AS68,"☆")*0.75+ COUNTIF(AS63:AS68,"△")*0.5</f>
        <v>0</v>
      </c>
      <c r="AT62" s="46">
        <f t="shared" ref="AT62:AY62" si="40">COUNTIF(AT63:AT68,"〇") + COUNTIF(AT63:AT68,"◎") *1.25+COUNTIF(AT63:AT68,"☆")*0.75+ COUNTIF(AT63:AT68,"△")*0.5</f>
        <v>0</v>
      </c>
      <c r="AU62" s="46">
        <f t="shared" si="40"/>
        <v>0</v>
      </c>
      <c r="AV62" s="46">
        <f t="shared" si="40"/>
        <v>0</v>
      </c>
      <c r="AW62" s="46">
        <f t="shared" ref="AW62" si="41">COUNTIF(AW63:AW68,"〇") + COUNTIF(AW63:AW68,"◎") *1.25+COUNTIF(AW63:AW68,"☆")*0.75+ COUNTIF(AW63:AW68,"△")*0.5</f>
        <v>0</v>
      </c>
      <c r="AX62" s="46">
        <f t="shared" si="40"/>
        <v>0</v>
      </c>
      <c r="AY62" s="46">
        <f t="shared" si="40"/>
        <v>0</v>
      </c>
      <c r="AZ62" s="46">
        <f t="shared" si="37"/>
        <v>0</v>
      </c>
      <c r="BA62" s="46">
        <f t="shared" si="37"/>
        <v>0</v>
      </c>
      <c r="BB62" s="46">
        <f t="shared" si="37"/>
        <v>0</v>
      </c>
      <c r="BC62" s="46">
        <f t="shared" si="37"/>
        <v>0</v>
      </c>
      <c r="BD62" s="46">
        <f t="shared" si="37"/>
        <v>0</v>
      </c>
      <c r="BE62" s="46">
        <f t="shared" si="37"/>
        <v>0</v>
      </c>
      <c r="BF62" s="46">
        <f t="shared" si="37"/>
        <v>0</v>
      </c>
      <c r="BG62" s="46">
        <f t="shared" si="37"/>
        <v>0</v>
      </c>
      <c r="BH62" s="46">
        <f t="shared" si="37"/>
        <v>0</v>
      </c>
      <c r="BI62" s="46">
        <f t="shared" si="37"/>
        <v>0</v>
      </c>
      <c r="BJ62" s="46">
        <f t="shared" si="37"/>
        <v>0</v>
      </c>
      <c r="BK62" s="46">
        <f t="shared" si="37"/>
        <v>0</v>
      </c>
      <c r="BL62" s="46">
        <f t="shared" si="37"/>
        <v>0</v>
      </c>
      <c r="BM62" s="46">
        <f t="shared" ref="BM62" si="42">COUNTIF(BM63:BM68,"〇") + COUNTIF(BM63:BM68,"◎") *1.25+COUNTIF(BM63:BM68,"☆")*0.75+ COUNTIF(BM63:BM68,"△")*0.5</f>
        <v>0</v>
      </c>
      <c r="BN62" s="46">
        <f t="shared" si="37"/>
        <v>0</v>
      </c>
      <c r="BO62" s="46">
        <f t="shared" ref="BO62:BP62" si="43">COUNTIF(BO63:BO68,"〇") + COUNTIF(BO63:BO68,"◎") *1.25+COUNTIF(BO63:BO68,"☆")*0.75+ COUNTIF(BO63:BO68,"△")*0.5</f>
        <v>0</v>
      </c>
      <c r="BP62" s="46">
        <f t="shared" si="43"/>
        <v>0</v>
      </c>
      <c r="BQ62" s="46">
        <f t="shared" si="37"/>
        <v>0</v>
      </c>
      <c r="BR62" s="46">
        <f t="shared" si="37"/>
        <v>0</v>
      </c>
      <c r="BS62" s="46">
        <f t="shared" si="37"/>
        <v>0</v>
      </c>
      <c r="BT62" s="46">
        <f t="shared" si="37"/>
        <v>0</v>
      </c>
      <c r="BU62" s="46">
        <f t="shared" si="37"/>
        <v>0</v>
      </c>
      <c r="BV62" s="46">
        <f t="shared" ref="BV62" si="44">COUNTIF(BV63:BV68,"〇") + COUNTIF(BV63:BV68,"◎") *1.25+COUNTIF(BV63:BV68,"☆")*0.75+ COUNTIF(BV63:BV68,"△")*0.5</f>
        <v>0</v>
      </c>
      <c r="BW62" s="46">
        <f t="shared" si="37"/>
        <v>0</v>
      </c>
      <c r="BX62" s="46">
        <f t="shared" si="37"/>
        <v>0</v>
      </c>
      <c r="BY62" s="46">
        <f t="shared" si="37"/>
        <v>1</v>
      </c>
      <c r="BZ62" s="46">
        <f t="shared" si="37"/>
        <v>0</v>
      </c>
      <c r="CA62" s="46">
        <f t="shared" si="37"/>
        <v>0</v>
      </c>
      <c r="CB62" s="46">
        <f t="shared" si="37"/>
        <v>0</v>
      </c>
      <c r="CC62" s="46">
        <f t="shared" ref="CC62:CD62" si="45">COUNTIF(CC63:CC68,"〇") + COUNTIF(CC63:CC68,"◎") *1.25+COUNTIF(CC63:CC68,"☆")*0.75+ COUNTIF(CC63:CC68,"△")*0.5</f>
        <v>0</v>
      </c>
      <c r="CD62" s="47">
        <f t="shared" si="45"/>
        <v>6</v>
      </c>
    </row>
    <row r="63" spans="1:83" s="9" customFormat="1" ht="18" hidden="1" customHeight="1" outlineLevel="1" x14ac:dyDescent="0.2">
      <c r="A63" s="13"/>
      <c r="B63" s="14">
        <v>1</v>
      </c>
      <c r="C63" s="10">
        <v>44004</v>
      </c>
      <c r="D63" s="11">
        <f t="shared" ref="D63:D68" si="46">COUNTA(E63:CD63)</f>
        <v>9</v>
      </c>
      <c r="E63" s="43"/>
      <c r="F63" s="43"/>
      <c r="G63" s="43" t="s">
        <v>153</v>
      </c>
      <c r="H63" s="43" t="s">
        <v>153</v>
      </c>
      <c r="I63" s="43" t="s">
        <v>153</v>
      </c>
      <c r="J63" s="43"/>
      <c r="K63" s="43"/>
      <c r="L63" s="43"/>
      <c r="M63" s="43"/>
      <c r="N63" s="43"/>
      <c r="O63" s="43" t="s">
        <v>153</v>
      </c>
      <c r="P63" s="43"/>
      <c r="Q63" s="43"/>
      <c r="R63" s="43"/>
      <c r="S63" s="43" t="s">
        <v>153</v>
      </c>
      <c r="T63" s="43"/>
      <c r="U63" s="43"/>
      <c r="V63" s="43"/>
      <c r="W63" s="43" t="s">
        <v>153</v>
      </c>
      <c r="X63" s="43"/>
      <c r="Y63" s="43"/>
      <c r="Z63" s="43"/>
      <c r="AA63" s="43"/>
      <c r="AB63" s="43"/>
      <c r="AC63" s="43"/>
      <c r="AD63" s="43"/>
      <c r="AE63" s="43"/>
      <c r="AF63" s="43"/>
      <c r="AG63" s="43" t="s">
        <v>153</v>
      </c>
      <c r="AH63" s="43"/>
      <c r="AI63" s="43"/>
      <c r="AJ63" s="43"/>
      <c r="AK63" s="43"/>
      <c r="AL63" s="43" t="s">
        <v>153</v>
      </c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5" t="s">
        <v>154</v>
      </c>
      <c r="CE63" s="21"/>
    </row>
    <row r="64" spans="1:83" s="9" customFormat="1" ht="18" hidden="1" customHeight="1" outlineLevel="1" x14ac:dyDescent="0.2">
      <c r="A64" s="13"/>
      <c r="B64" s="14">
        <v>2</v>
      </c>
      <c r="C64" s="10">
        <v>44005</v>
      </c>
      <c r="D64" s="11">
        <f t="shared" si="46"/>
        <v>14</v>
      </c>
      <c r="E64" s="43" t="s">
        <v>153</v>
      </c>
      <c r="F64" s="43"/>
      <c r="G64" s="43" t="s">
        <v>153</v>
      </c>
      <c r="H64" s="43" t="s">
        <v>153</v>
      </c>
      <c r="I64" s="43" t="s">
        <v>153</v>
      </c>
      <c r="J64" s="43" t="s">
        <v>153</v>
      </c>
      <c r="K64" s="43"/>
      <c r="L64" s="43"/>
      <c r="M64" s="43" t="s">
        <v>154</v>
      </c>
      <c r="N64" s="43" t="s">
        <v>153</v>
      </c>
      <c r="O64" s="43" t="s">
        <v>153</v>
      </c>
      <c r="P64" s="43"/>
      <c r="Q64" s="43"/>
      <c r="R64" s="43"/>
      <c r="S64" s="43" t="s">
        <v>153</v>
      </c>
      <c r="T64" s="43"/>
      <c r="U64" s="43"/>
      <c r="V64" s="43"/>
      <c r="W64" s="43" t="s">
        <v>153</v>
      </c>
      <c r="X64" s="43"/>
      <c r="Y64" s="43"/>
      <c r="Z64" s="43"/>
      <c r="AA64" s="43"/>
      <c r="AB64" s="43"/>
      <c r="AC64" s="43"/>
      <c r="AD64" s="43"/>
      <c r="AE64" s="43" t="s">
        <v>154</v>
      </c>
      <c r="AF64" s="43"/>
      <c r="AG64" s="43" t="s">
        <v>153</v>
      </c>
      <c r="AH64" s="43"/>
      <c r="AI64" s="43"/>
      <c r="AJ64" s="43"/>
      <c r="AK64" s="43"/>
      <c r="AL64" s="43" t="s">
        <v>153</v>
      </c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5" t="s">
        <v>154</v>
      </c>
      <c r="CE64" s="21"/>
    </row>
    <row r="65" spans="1:83" s="9" customFormat="1" ht="18" hidden="1" customHeight="1" outlineLevel="1" x14ac:dyDescent="0.2">
      <c r="A65" s="13"/>
      <c r="B65" s="14">
        <v>3</v>
      </c>
      <c r="C65" s="10">
        <v>44006</v>
      </c>
      <c r="D65" s="11">
        <f t="shared" si="46"/>
        <v>12</v>
      </c>
      <c r="E65" s="43" t="s">
        <v>153</v>
      </c>
      <c r="F65" s="43"/>
      <c r="G65" s="43" t="s">
        <v>153</v>
      </c>
      <c r="H65" s="43" t="s">
        <v>153</v>
      </c>
      <c r="I65" s="43" t="s">
        <v>153</v>
      </c>
      <c r="J65" s="43" t="s">
        <v>153</v>
      </c>
      <c r="K65" s="43"/>
      <c r="L65" s="43"/>
      <c r="M65" s="43" t="s">
        <v>154</v>
      </c>
      <c r="N65" s="43" t="s">
        <v>153</v>
      </c>
      <c r="O65" s="43" t="s">
        <v>153</v>
      </c>
      <c r="P65" s="43"/>
      <c r="Q65" s="43"/>
      <c r="R65" s="43"/>
      <c r="S65" s="43" t="s">
        <v>153</v>
      </c>
      <c r="T65" s="43"/>
      <c r="U65" s="43"/>
      <c r="V65" s="43"/>
      <c r="W65" s="43" t="s">
        <v>153</v>
      </c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 t="s">
        <v>153</v>
      </c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5" t="s">
        <v>154</v>
      </c>
      <c r="CE65" s="21"/>
    </row>
    <row r="66" spans="1:83" s="9" customFormat="1" ht="18" hidden="1" customHeight="1" outlineLevel="1" x14ac:dyDescent="0.2">
      <c r="A66" s="13"/>
      <c r="B66" s="14">
        <v>4</v>
      </c>
      <c r="C66" s="10">
        <v>44007</v>
      </c>
      <c r="D66" s="11">
        <f t="shared" si="46"/>
        <v>13</v>
      </c>
      <c r="E66" s="43"/>
      <c r="F66" s="43"/>
      <c r="G66" s="43" t="s">
        <v>153</v>
      </c>
      <c r="H66" s="43" t="s">
        <v>153</v>
      </c>
      <c r="I66" s="43" t="s">
        <v>153</v>
      </c>
      <c r="J66" s="43" t="s">
        <v>153</v>
      </c>
      <c r="K66" s="43"/>
      <c r="L66" s="43"/>
      <c r="M66" s="43" t="s">
        <v>153</v>
      </c>
      <c r="N66" s="43" t="s">
        <v>153</v>
      </c>
      <c r="O66" s="43" t="s">
        <v>153</v>
      </c>
      <c r="P66" s="43"/>
      <c r="Q66" s="43"/>
      <c r="R66" s="43"/>
      <c r="S66" s="43" t="s">
        <v>153</v>
      </c>
      <c r="T66" s="43"/>
      <c r="U66" s="43"/>
      <c r="V66" s="43"/>
      <c r="W66" s="43" t="s">
        <v>153</v>
      </c>
      <c r="X66" s="43"/>
      <c r="Y66" s="43"/>
      <c r="Z66" s="43"/>
      <c r="AA66" s="43"/>
      <c r="AB66" s="43"/>
      <c r="AC66" s="43"/>
      <c r="AD66" s="43"/>
      <c r="AE66" s="43" t="s">
        <v>156</v>
      </c>
      <c r="AF66" s="43"/>
      <c r="AG66" s="43" t="s">
        <v>153</v>
      </c>
      <c r="AH66" s="43"/>
      <c r="AI66" s="43"/>
      <c r="AJ66" s="43"/>
      <c r="AK66" s="43"/>
      <c r="AL66" s="43" t="s">
        <v>153</v>
      </c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5" t="s">
        <v>154</v>
      </c>
      <c r="CE66" s="21"/>
    </row>
    <row r="67" spans="1:83" s="9" customFormat="1" ht="18" hidden="1" customHeight="1" outlineLevel="1" x14ac:dyDescent="0.2">
      <c r="A67" s="13"/>
      <c r="B67" s="14">
        <v>5</v>
      </c>
      <c r="C67" s="10">
        <v>44008</v>
      </c>
      <c r="D67" s="11">
        <f t="shared" si="46"/>
        <v>10</v>
      </c>
      <c r="E67" s="43"/>
      <c r="F67" s="43"/>
      <c r="G67" s="43"/>
      <c r="H67" s="43" t="s">
        <v>153</v>
      </c>
      <c r="I67" s="43" t="s">
        <v>153</v>
      </c>
      <c r="J67" s="43" t="s">
        <v>153</v>
      </c>
      <c r="K67" s="43"/>
      <c r="L67" s="43"/>
      <c r="M67" s="43" t="s">
        <v>153</v>
      </c>
      <c r="N67" s="43" t="s">
        <v>153</v>
      </c>
      <c r="O67" s="43" t="s">
        <v>153</v>
      </c>
      <c r="P67" s="43"/>
      <c r="Q67" s="43"/>
      <c r="R67" s="43"/>
      <c r="S67" s="43"/>
      <c r="T67" s="43"/>
      <c r="U67" s="43"/>
      <c r="V67" s="43"/>
      <c r="W67" s="43" t="s">
        <v>153</v>
      </c>
      <c r="X67" s="43"/>
      <c r="Y67" s="43"/>
      <c r="Z67" s="43"/>
      <c r="AA67" s="43"/>
      <c r="AB67" s="43"/>
      <c r="AC67" s="43"/>
      <c r="AD67" s="43"/>
      <c r="AE67" s="43" t="s">
        <v>156</v>
      </c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4"/>
      <c r="BT67" s="44"/>
      <c r="BU67" s="44"/>
      <c r="BV67" s="44"/>
      <c r="BW67" s="44"/>
      <c r="BX67" s="44"/>
      <c r="BY67" s="44" t="s">
        <v>154</v>
      </c>
      <c r="BZ67" s="44"/>
      <c r="CA67" s="44"/>
      <c r="CB67" s="44"/>
      <c r="CC67" s="44"/>
      <c r="CD67" s="45" t="s">
        <v>154</v>
      </c>
      <c r="CE67" s="21"/>
    </row>
    <row r="68" spans="1:83" s="9" customFormat="1" ht="18" hidden="1" customHeight="1" outlineLevel="1" thickBot="1" x14ac:dyDescent="0.25">
      <c r="A68" s="13"/>
      <c r="B68" s="14">
        <v>6</v>
      </c>
      <c r="C68" s="10">
        <v>44011</v>
      </c>
      <c r="D68" s="11">
        <f t="shared" si="46"/>
        <v>11</v>
      </c>
      <c r="E68" s="43"/>
      <c r="F68" s="43"/>
      <c r="G68" s="43" t="s">
        <v>154</v>
      </c>
      <c r="H68" s="43" t="s">
        <v>153</v>
      </c>
      <c r="I68" s="43" t="s">
        <v>153</v>
      </c>
      <c r="J68" s="43" t="s">
        <v>153</v>
      </c>
      <c r="K68" s="43"/>
      <c r="L68" s="43"/>
      <c r="M68" s="43"/>
      <c r="N68" s="43" t="s">
        <v>153</v>
      </c>
      <c r="O68" s="43" t="s">
        <v>153</v>
      </c>
      <c r="P68" s="43"/>
      <c r="Q68" s="43"/>
      <c r="R68" s="43"/>
      <c r="S68" s="43" t="s">
        <v>153</v>
      </c>
      <c r="T68" s="43"/>
      <c r="U68" s="43"/>
      <c r="V68" s="43"/>
      <c r="W68" s="43" t="s">
        <v>153</v>
      </c>
      <c r="X68" s="43"/>
      <c r="Y68" s="43"/>
      <c r="Z68" s="43"/>
      <c r="AA68" s="43"/>
      <c r="AB68" s="43"/>
      <c r="AC68" s="43"/>
      <c r="AD68" s="43"/>
      <c r="AE68" s="43" t="s">
        <v>156</v>
      </c>
      <c r="AF68" s="43"/>
      <c r="AG68" s="43"/>
      <c r="AH68" s="43"/>
      <c r="AI68" s="43"/>
      <c r="AJ68" s="43"/>
      <c r="AK68" s="43"/>
      <c r="AL68" s="43" t="s">
        <v>153</v>
      </c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5" t="s">
        <v>154</v>
      </c>
      <c r="CE68" s="21"/>
    </row>
    <row r="69" spans="1:83" s="13" customFormat="1" ht="18.75" customHeight="1" collapsed="1" thickBot="1" x14ac:dyDescent="0.25">
      <c r="A69" s="15" t="s">
        <v>100</v>
      </c>
      <c r="B69" s="151" t="s">
        <v>101</v>
      </c>
      <c r="C69" s="152"/>
      <c r="D69" s="12">
        <f>SUM(D70:D70)</f>
        <v>0</v>
      </c>
      <c r="E69" s="46">
        <f t="shared" ref="E69:AY69" si="47">COUNTIF(E70:E70,"〇") + COUNTIF(E70:E70,"☆")*0.75+ COUNTIF(E70:E70,"△")*0.5</f>
        <v>0</v>
      </c>
      <c r="F69" s="46">
        <f t="shared" si="47"/>
        <v>0</v>
      </c>
      <c r="G69" s="46">
        <f t="shared" si="47"/>
        <v>0</v>
      </c>
      <c r="H69" s="46">
        <f t="shared" si="47"/>
        <v>0</v>
      </c>
      <c r="I69" s="46">
        <f t="shared" si="47"/>
        <v>0</v>
      </c>
      <c r="J69" s="46">
        <f t="shared" si="47"/>
        <v>0</v>
      </c>
      <c r="K69" s="46">
        <f t="shared" si="47"/>
        <v>0</v>
      </c>
      <c r="L69" s="46">
        <f t="shared" si="47"/>
        <v>0</v>
      </c>
      <c r="M69" s="46">
        <f t="shared" si="47"/>
        <v>0</v>
      </c>
      <c r="N69" s="46">
        <f t="shared" si="47"/>
        <v>0</v>
      </c>
      <c r="O69" s="46">
        <f t="shared" si="47"/>
        <v>0</v>
      </c>
      <c r="P69" s="46">
        <f t="shared" si="47"/>
        <v>0</v>
      </c>
      <c r="Q69" s="46">
        <f t="shared" si="47"/>
        <v>0</v>
      </c>
      <c r="R69" s="46">
        <f t="shared" si="47"/>
        <v>0</v>
      </c>
      <c r="S69" s="46">
        <f t="shared" si="47"/>
        <v>0</v>
      </c>
      <c r="T69" s="46">
        <f t="shared" si="47"/>
        <v>0</v>
      </c>
      <c r="U69" s="46">
        <f t="shared" si="47"/>
        <v>0</v>
      </c>
      <c r="V69" s="46">
        <f t="shared" si="47"/>
        <v>0</v>
      </c>
      <c r="W69" s="46">
        <f t="shared" si="47"/>
        <v>0</v>
      </c>
      <c r="X69" s="46">
        <f t="shared" si="47"/>
        <v>0</v>
      </c>
      <c r="Y69" s="46">
        <f t="shared" si="47"/>
        <v>0</v>
      </c>
      <c r="Z69" s="46">
        <f t="shared" si="47"/>
        <v>0</v>
      </c>
      <c r="AA69" s="46">
        <f t="shared" si="47"/>
        <v>0</v>
      </c>
      <c r="AB69" s="46">
        <f t="shared" si="47"/>
        <v>0</v>
      </c>
      <c r="AC69" s="46">
        <f t="shared" si="47"/>
        <v>0</v>
      </c>
      <c r="AD69" s="46">
        <f t="shared" si="47"/>
        <v>0</v>
      </c>
      <c r="AE69" s="46">
        <f t="shared" si="47"/>
        <v>0</v>
      </c>
      <c r="AF69" s="46">
        <f t="shared" si="47"/>
        <v>0</v>
      </c>
      <c r="AG69" s="46">
        <f t="shared" si="47"/>
        <v>0</v>
      </c>
      <c r="AH69" s="46">
        <f t="shared" si="47"/>
        <v>0</v>
      </c>
      <c r="AI69" s="46">
        <f t="shared" si="47"/>
        <v>0</v>
      </c>
      <c r="AJ69" s="46">
        <f t="shared" si="47"/>
        <v>0</v>
      </c>
      <c r="AK69" s="46">
        <f t="shared" si="47"/>
        <v>0</v>
      </c>
      <c r="AL69" s="46">
        <f t="shared" si="47"/>
        <v>0</v>
      </c>
      <c r="AM69" s="46">
        <f t="shared" si="47"/>
        <v>0</v>
      </c>
      <c r="AN69" s="46">
        <f t="shared" si="47"/>
        <v>0</v>
      </c>
      <c r="AO69" s="46">
        <f t="shared" si="47"/>
        <v>0</v>
      </c>
      <c r="AP69" s="46">
        <f t="shared" si="47"/>
        <v>0</v>
      </c>
      <c r="AQ69" s="46">
        <f t="shared" si="47"/>
        <v>0</v>
      </c>
      <c r="AR69" s="46">
        <f t="shared" si="47"/>
        <v>0</v>
      </c>
      <c r="AS69" s="46">
        <f t="shared" si="47"/>
        <v>0</v>
      </c>
      <c r="AT69" s="46">
        <f t="shared" si="47"/>
        <v>0</v>
      </c>
      <c r="AU69" s="46">
        <f t="shared" si="47"/>
        <v>0</v>
      </c>
      <c r="AV69" s="46">
        <f t="shared" si="47"/>
        <v>0</v>
      </c>
      <c r="AW69" s="46">
        <f t="shared" si="47"/>
        <v>0</v>
      </c>
      <c r="AX69" s="46">
        <f t="shared" si="47"/>
        <v>0</v>
      </c>
      <c r="AY69" s="46">
        <f t="shared" si="47"/>
        <v>0</v>
      </c>
      <c r="AZ69" s="46">
        <f t="shared" ref="AZ69:BB69" si="48">COUNTIF(AZ70:AZ70,"〇") + COUNTIF(AZ70:AZ70,"☆")*0.75+ COUNTIF(AZ70:AZ70,"△")*0.5</f>
        <v>0</v>
      </c>
      <c r="BA69" s="46">
        <f t="shared" si="48"/>
        <v>0</v>
      </c>
      <c r="BB69" s="46">
        <f t="shared" si="48"/>
        <v>0</v>
      </c>
      <c r="BC69" s="46">
        <f t="shared" ref="BC69:CD69" si="49">COUNTIF(BC70:BC70,"〇") + COUNTIF(BC70:BC70,"☆")*0.75+ COUNTIF(BC70:BC70,"△")*0.5</f>
        <v>0</v>
      </c>
      <c r="BD69" s="46">
        <f t="shared" si="49"/>
        <v>0</v>
      </c>
      <c r="BE69" s="46">
        <f t="shared" si="49"/>
        <v>0</v>
      </c>
      <c r="BF69" s="46">
        <f t="shared" si="49"/>
        <v>0</v>
      </c>
      <c r="BG69" s="46">
        <f t="shared" si="49"/>
        <v>0</v>
      </c>
      <c r="BH69" s="46">
        <f t="shared" si="49"/>
        <v>0</v>
      </c>
      <c r="BI69" s="46">
        <f t="shared" si="49"/>
        <v>0</v>
      </c>
      <c r="BJ69" s="46">
        <f t="shared" si="49"/>
        <v>0</v>
      </c>
      <c r="BK69" s="46">
        <f t="shared" si="49"/>
        <v>0</v>
      </c>
      <c r="BL69" s="46">
        <f t="shared" si="49"/>
        <v>0</v>
      </c>
      <c r="BM69" s="46">
        <f t="shared" si="49"/>
        <v>0</v>
      </c>
      <c r="BN69" s="46">
        <f t="shared" si="49"/>
        <v>0</v>
      </c>
      <c r="BO69" s="46">
        <f t="shared" si="49"/>
        <v>0</v>
      </c>
      <c r="BP69" s="46">
        <f t="shared" si="49"/>
        <v>0</v>
      </c>
      <c r="BQ69" s="46">
        <f t="shared" si="49"/>
        <v>0</v>
      </c>
      <c r="BR69" s="46">
        <f t="shared" si="49"/>
        <v>0</v>
      </c>
      <c r="BS69" s="46">
        <f t="shared" si="49"/>
        <v>0</v>
      </c>
      <c r="BT69" s="46">
        <f t="shared" si="49"/>
        <v>0</v>
      </c>
      <c r="BU69" s="46">
        <f t="shared" si="49"/>
        <v>0</v>
      </c>
      <c r="BV69" s="46">
        <f t="shared" si="49"/>
        <v>0</v>
      </c>
      <c r="BW69" s="46">
        <f t="shared" si="49"/>
        <v>0</v>
      </c>
      <c r="BX69" s="46">
        <f t="shared" si="49"/>
        <v>0</v>
      </c>
      <c r="BY69" s="46">
        <f t="shared" si="49"/>
        <v>0</v>
      </c>
      <c r="BZ69" s="46">
        <f t="shared" si="49"/>
        <v>0</v>
      </c>
      <c r="CA69" s="46">
        <f t="shared" si="49"/>
        <v>0</v>
      </c>
      <c r="CB69" s="46">
        <f t="shared" si="49"/>
        <v>0</v>
      </c>
      <c r="CC69" s="46">
        <f t="shared" si="49"/>
        <v>0</v>
      </c>
      <c r="CD69" s="47">
        <f t="shared" si="49"/>
        <v>0</v>
      </c>
    </row>
    <row r="70" spans="1:83" s="9" customFormat="1" ht="18" hidden="1" customHeight="1" outlineLevel="1" thickBot="1" x14ac:dyDescent="0.25">
      <c r="A70" s="13"/>
      <c r="B70" s="14">
        <v>1</v>
      </c>
      <c r="C70" s="10">
        <v>43952</v>
      </c>
      <c r="D70" s="11">
        <f>COUNTA(E70:CD70)</f>
        <v>0</v>
      </c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5"/>
      <c r="CE70" s="21"/>
    </row>
    <row r="71" spans="1:83" s="13" customFormat="1" ht="18" customHeight="1" collapsed="1" thickBot="1" x14ac:dyDescent="0.25">
      <c r="A71" s="15" t="s">
        <v>98</v>
      </c>
      <c r="B71" s="151" t="s">
        <v>99</v>
      </c>
      <c r="C71" s="152"/>
      <c r="D71" s="12">
        <f>SUM(D72:D72)</f>
        <v>0</v>
      </c>
      <c r="E71" s="46">
        <f t="shared" ref="E71:AY71" si="50">COUNTIF(E72:E72,"〇") + COUNTIF(E72:E72,"☆")*0.75+ COUNTIF(E72:E72,"△")*0.5</f>
        <v>0</v>
      </c>
      <c r="F71" s="46">
        <f t="shared" si="50"/>
        <v>0</v>
      </c>
      <c r="G71" s="46">
        <f t="shared" si="50"/>
        <v>0</v>
      </c>
      <c r="H71" s="46">
        <f t="shared" si="50"/>
        <v>0</v>
      </c>
      <c r="I71" s="46">
        <f t="shared" si="50"/>
        <v>0</v>
      </c>
      <c r="J71" s="46">
        <f t="shared" si="50"/>
        <v>0</v>
      </c>
      <c r="K71" s="46">
        <f t="shared" si="50"/>
        <v>0</v>
      </c>
      <c r="L71" s="46">
        <f t="shared" si="50"/>
        <v>0</v>
      </c>
      <c r="M71" s="46">
        <f t="shared" si="50"/>
        <v>0</v>
      </c>
      <c r="N71" s="46">
        <f t="shared" si="50"/>
        <v>0</v>
      </c>
      <c r="O71" s="46">
        <f t="shared" si="50"/>
        <v>0</v>
      </c>
      <c r="P71" s="46">
        <f t="shared" si="50"/>
        <v>0</v>
      </c>
      <c r="Q71" s="46">
        <f t="shared" si="50"/>
        <v>0</v>
      </c>
      <c r="R71" s="46">
        <f t="shared" si="50"/>
        <v>0</v>
      </c>
      <c r="S71" s="46">
        <f t="shared" si="50"/>
        <v>0</v>
      </c>
      <c r="T71" s="46">
        <f t="shared" si="50"/>
        <v>0</v>
      </c>
      <c r="U71" s="46">
        <f t="shared" si="50"/>
        <v>0</v>
      </c>
      <c r="V71" s="46">
        <f t="shared" si="50"/>
        <v>0</v>
      </c>
      <c r="W71" s="46">
        <f t="shared" si="50"/>
        <v>0</v>
      </c>
      <c r="X71" s="46">
        <f t="shared" si="50"/>
        <v>0</v>
      </c>
      <c r="Y71" s="46">
        <f t="shared" si="50"/>
        <v>0</v>
      </c>
      <c r="Z71" s="46">
        <f t="shared" si="50"/>
        <v>0</v>
      </c>
      <c r="AA71" s="46">
        <f t="shared" si="50"/>
        <v>0</v>
      </c>
      <c r="AB71" s="46">
        <f t="shared" si="50"/>
        <v>0</v>
      </c>
      <c r="AC71" s="46">
        <f t="shared" si="50"/>
        <v>0</v>
      </c>
      <c r="AD71" s="46">
        <f t="shared" si="50"/>
        <v>0</v>
      </c>
      <c r="AE71" s="46">
        <f t="shared" si="50"/>
        <v>0</v>
      </c>
      <c r="AF71" s="46">
        <f t="shared" si="50"/>
        <v>0</v>
      </c>
      <c r="AG71" s="46">
        <f t="shared" si="50"/>
        <v>0</v>
      </c>
      <c r="AH71" s="46">
        <f t="shared" si="50"/>
        <v>0</v>
      </c>
      <c r="AI71" s="46">
        <f t="shared" si="50"/>
        <v>0</v>
      </c>
      <c r="AJ71" s="46">
        <f t="shared" si="50"/>
        <v>0</v>
      </c>
      <c r="AK71" s="46">
        <f t="shared" si="50"/>
        <v>0</v>
      </c>
      <c r="AL71" s="46">
        <f t="shared" si="50"/>
        <v>0</v>
      </c>
      <c r="AM71" s="46">
        <f t="shared" si="50"/>
        <v>0</v>
      </c>
      <c r="AN71" s="46">
        <f t="shared" si="50"/>
        <v>0</v>
      </c>
      <c r="AO71" s="46">
        <f t="shared" si="50"/>
        <v>0</v>
      </c>
      <c r="AP71" s="46">
        <f t="shared" si="50"/>
        <v>0</v>
      </c>
      <c r="AQ71" s="46">
        <f t="shared" si="50"/>
        <v>0</v>
      </c>
      <c r="AR71" s="46">
        <f t="shared" si="50"/>
        <v>0</v>
      </c>
      <c r="AS71" s="46">
        <f t="shared" si="50"/>
        <v>0</v>
      </c>
      <c r="AT71" s="46">
        <f t="shared" si="50"/>
        <v>0</v>
      </c>
      <c r="AU71" s="46">
        <f t="shared" si="50"/>
        <v>0</v>
      </c>
      <c r="AV71" s="46">
        <f t="shared" si="50"/>
        <v>0</v>
      </c>
      <c r="AW71" s="46">
        <f t="shared" si="50"/>
        <v>0</v>
      </c>
      <c r="AX71" s="46">
        <f t="shared" si="50"/>
        <v>0</v>
      </c>
      <c r="AY71" s="46">
        <f t="shared" si="50"/>
        <v>0</v>
      </c>
      <c r="AZ71" s="46">
        <f t="shared" ref="AZ71:BB71" si="51">COUNTIF(AZ72:AZ72,"〇") + COUNTIF(AZ72:AZ72,"☆")*0.75+ COUNTIF(AZ72:AZ72,"△")*0.5</f>
        <v>0</v>
      </c>
      <c r="BA71" s="46">
        <f t="shared" si="51"/>
        <v>0</v>
      </c>
      <c r="BB71" s="46">
        <f t="shared" si="51"/>
        <v>0</v>
      </c>
      <c r="BC71" s="46">
        <f t="shared" ref="BC71:CD71" si="52">COUNTIF(BC72:BC72,"〇") + COUNTIF(BC72:BC72,"☆")*0.75+ COUNTIF(BC72:BC72,"△")*0.5</f>
        <v>0</v>
      </c>
      <c r="BD71" s="46">
        <f t="shared" si="52"/>
        <v>0</v>
      </c>
      <c r="BE71" s="46">
        <f t="shared" si="52"/>
        <v>0</v>
      </c>
      <c r="BF71" s="46">
        <f t="shared" si="52"/>
        <v>0</v>
      </c>
      <c r="BG71" s="46">
        <f t="shared" si="52"/>
        <v>0</v>
      </c>
      <c r="BH71" s="46">
        <f t="shared" si="52"/>
        <v>0</v>
      </c>
      <c r="BI71" s="46">
        <f t="shared" si="52"/>
        <v>0</v>
      </c>
      <c r="BJ71" s="46">
        <f t="shared" si="52"/>
        <v>0</v>
      </c>
      <c r="BK71" s="46">
        <f t="shared" si="52"/>
        <v>0</v>
      </c>
      <c r="BL71" s="46">
        <f t="shared" si="52"/>
        <v>0</v>
      </c>
      <c r="BM71" s="46">
        <f t="shared" si="52"/>
        <v>0</v>
      </c>
      <c r="BN71" s="46">
        <f t="shared" si="52"/>
        <v>0</v>
      </c>
      <c r="BO71" s="46">
        <f t="shared" si="52"/>
        <v>0</v>
      </c>
      <c r="BP71" s="46">
        <f t="shared" si="52"/>
        <v>0</v>
      </c>
      <c r="BQ71" s="46">
        <f t="shared" si="52"/>
        <v>0</v>
      </c>
      <c r="BR71" s="46">
        <f t="shared" si="52"/>
        <v>0</v>
      </c>
      <c r="BS71" s="46">
        <f t="shared" si="52"/>
        <v>0</v>
      </c>
      <c r="BT71" s="46">
        <f t="shared" si="52"/>
        <v>0</v>
      </c>
      <c r="BU71" s="46">
        <f t="shared" si="52"/>
        <v>0</v>
      </c>
      <c r="BV71" s="46">
        <f t="shared" si="52"/>
        <v>0</v>
      </c>
      <c r="BW71" s="46">
        <f t="shared" si="52"/>
        <v>0</v>
      </c>
      <c r="BX71" s="46">
        <f t="shared" si="52"/>
        <v>0</v>
      </c>
      <c r="BY71" s="46">
        <f t="shared" si="52"/>
        <v>0</v>
      </c>
      <c r="BZ71" s="46">
        <f t="shared" si="52"/>
        <v>0</v>
      </c>
      <c r="CA71" s="46">
        <f t="shared" si="52"/>
        <v>0</v>
      </c>
      <c r="CB71" s="46">
        <f t="shared" si="52"/>
        <v>0</v>
      </c>
      <c r="CC71" s="46">
        <f t="shared" si="52"/>
        <v>0</v>
      </c>
      <c r="CD71" s="47">
        <f t="shared" si="52"/>
        <v>0</v>
      </c>
    </row>
    <row r="72" spans="1:83" s="9" customFormat="1" ht="18" hidden="1" customHeight="1" outlineLevel="1" thickBot="1" x14ac:dyDescent="0.25">
      <c r="A72" s="13"/>
      <c r="B72" s="14">
        <v>1</v>
      </c>
      <c r="C72" s="10">
        <v>43928</v>
      </c>
      <c r="D72" s="11">
        <f>COUNTA(E72:CD72)</f>
        <v>0</v>
      </c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5"/>
      <c r="CE72" s="21"/>
    </row>
    <row r="73" spans="1:83" s="13" customFormat="1" ht="18" customHeight="1" collapsed="1" thickBot="1" x14ac:dyDescent="0.25">
      <c r="A73" s="26" t="s">
        <v>6</v>
      </c>
      <c r="B73" s="149" t="s">
        <v>20</v>
      </c>
      <c r="C73" s="150"/>
      <c r="D73" s="16">
        <f t="shared" ref="D73:U73" si="53">D10+D46+D26+D62+D69+D71</f>
        <v>879</v>
      </c>
      <c r="E73" s="28">
        <f t="shared" si="53"/>
        <v>3.75</v>
      </c>
      <c r="F73" s="28">
        <f t="shared" si="53"/>
        <v>9.75</v>
      </c>
      <c r="G73" s="28">
        <f t="shared" si="53"/>
        <v>62</v>
      </c>
      <c r="H73" s="28">
        <f t="shared" si="53"/>
        <v>61</v>
      </c>
      <c r="I73" s="28">
        <f t="shared" si="53"/>
        <v>57.5</v>
      </c>
      <c r="J73" s="28">
        <f t="shared" si="53"/>
        <v>60</v>
      </c>
      <c r="K73" s="28">
        <f t="shared" si="53"/>
        <v>0</v>
      </c>
      <c r="L73" s="28">
        <f t="shared" si="53"/>
        <v>38.75</v>
      </c>
      <c r="M73" s="28">
        <f t="shared" si="53"/>
        <v>34.75</v>
      </c>
      <c r="N73" s="28">
        <f t="shared" si="53"/>
        <v>47.75</v>
      </c>
      <c r="O73" s="28">
        <f t="shared" si="53"/>
        <v>61</v>
      </c>
      <c r="P73" s="28">
        <f t="shared" si="53"/>
        <v>0</v>
      </c>
      <c r="Q73" s="28">
        <f t="shared" si="53"/>
        <v>0</v>
      </c>
      <c r="R73" s="28">
        <f t="shared" si="53"/>
        <v>0</v>
      </c>
      <c r="S73" s="28">
        <f t="shared" si="53"/>
        <v>25</v>
      </c>
      <c r="T73" s="28">
        <f t="shared" si="53"/>
        <v>13.25</v>
      </c>
      <c r="U73" s="28">
        <f t="shared" si="53"/>
        <v>0</v>
      </c>
      <c r="V73" s="28">
        <v>1</v>
      </c>
      <c r="W73" s="28">
        <f t="shared" ref="W73:BB73" si="54">W10+W46+W26+W62+W69+W71</f>
        <v>61.75</v>
      </c>
      <c r="X73" s="28">
        <f t="shared" si="54"/>
        <v>4</v>
      </c>
      <c r="Y73" s="28">
        <f t="shared" si="54"/>
        <v>0</v>
      </c>
      <c r="Z73" s="28">
        <f t="shared" si="54"/>
        <v>0.5</v>
      </c>
      <c r="AA73" s="28">
        <f t="shared" si="54"/>
        <v>0</v>
      </c>
      <c r="AB73" s="28">
        <f t="shared" si="54"/>
        <v>0</v>
      </c>
      <c r="AC73" s="28">
        <f t="shared" si="54"/>
        <v>0</v>
      </c>
      <c r="AD73" s="28">
        <f t="shared" si="54"/>
        <v>24.25</v>
      </c>
      <c r="AE73" s="28">
        <f t="shared" si="54"/>
        <v>6.5</v>
      </c>
      <c r="AF73" s="28">
        <f t="shared" si="54"/>
        <v>7</v>
      </c>
      <c r="AG73" s="28">
        <f t="shared" si="54"/>
        <v>38.5</v>
      </c>
      <c r="AH73" s="28">
        <f t="shared" si="54"/>
        <v>7</v>
      </c>
      <c r="AI73" s="28">
        <f t="shared" si="54"/>
        <v>0</v>
      </c>
      <c r="AJ73" s="28">
        <f t="shared" si="54"/>
        <v>1</v>
      </c>
      <c r="AK73" s="28">
        <f t="shared" si="54"/>
        <v>5.75</v>
      </c>
      <c r="AL73" s="28">
        <f t="shared" si="54"/>
        <v>47.5</v>
      </c>
      <c r="AM73" s="28">
        <f t="shared" si="54"/>
        <v>24.75</v>
      </c>
      <c r="AN73" s="28">
        <f t="shared" si="54"/>
        <v>0</v>
      </c>
      <c r="AO73" s="28">
        <f t="shared" si="54"/>
        <v>23.5</v>
      </c>
      <c r="AP73" s="28">
        <f t="shared" si="54"/>
        <v>20.75</v>
      </c>
      <c r="AQ73" s="28">
        <f t="shared" si="54"/>
        <v>0</v>
      </c>
      <c r="AR73" s="28">
        <f t="shared" si="54"/>
        <v>7</v>
      </c>
      <c r="AS73" s="28">
        <f t="shared" si="54"/>
        <v>3</v>
      </c>
      <c r="AT73" s="28">
        <f t="shared" si="54"/>
        <v>9</v>
      </c>
      <c r="AU73" s="28">
        <f t="shared" si="54"/>
        <v>5</v>
      </c>
      <c r="AV73" s="28">
        <f t="shared" si="54"/>
        <v>4</v>
      </c>
      <c r="AW73" s="28">
        <f t="shared" si="54"/>
        <v>3</v>
      </c>
      <c r="AX73" s="28">
        <f t="shared" si="54"/>
        <v>12.75</v>
      </c>
      <c r="AY73" s="28">
        <f t="shared" si="54"/>
        <v>18.5</v>
      </c>
      <c r="AZ73" s="28">
        <f t="shared" si="54"/>
        <v>29.75</v>
      </c>
      <c r="BA73" s="28">
        <f t="shared" si="54"/>
        <v>16.5</v>
      </c>
      <c r="BB73" s="28">
        <f t="shared" si="54"/>
        <v>19.75</v>
      </c>
      <c r="BC73" s="28">
        <f t="shared" ref="BC73:CD73" si="55">BC10+BC46+BC26+BC62+BC69+BC71</f>
        <v>0</v>
      </c>
      <c r="BD73" s="28">
        <f t="shared" si="55"/>
        <v>0</v>
      </c>
      <c r="BE73" s="28">
        <f t="shared" si="55"/>
        <v>0</v>
      </c>
      <c r="BF73" s="28">
        <f t="shared" si="55"/>
        <v>0</v>
      </c>
      <c r="BG73" s="28">
        <f t="shared" si="55"/>
        <v>0</v>
      </c>
      <c r="BH73" s="28">
        <f t="shared" si="55"/>
        <v>0</v>
      </c>
      <c r="BI73" s="28">
        <f t="shared" si="55"/>
        <v>0</v>
      </c>
      <c r="BJ73" s="28">
        <f t="shared" si="55"/>
        <v>0</v>
      </c>
      <c r="BK73" s="28">
        <f t="shared" si="55"/>
        <v>0</v>
      </c>
      <c r="BL73" s="28">
        <f t="shared" si="55"/>
        <v>0</v>
      </c>
      <c r="BM73" s="28">
        <f t="shared" si="55"/>
        <v>1</v>
      </c>
      <c r="BN73" s="28">
        <f t="shared" si="55"/>
        <v>0</v>
      </c>
      <c r="BO73" s="28">
        <f t="shared" si="55"/>
        <v>0</v>
      </c>
      <c r="BP73" s="28">
        <f t="shared" si="55"/>
        <v>5</v>
      </c>
      <c r="BQ73" s="28">
        <f t="shared" si="55"/>
        <v>0</v>
      </c>
      <c r="BR73" s="28">
        <f t="shared" si="55"/>
        <v>0</v>
      </c>
      <c r="BS73" s="28">
        <f t="shared" si="55"/>
        <v>0</v>
      </c>
      <c r="BT73" s="28">
        <f t="shared" si="55"/>
        <v>2</v>
      </c>
      <c r="BU73" s="28">
        <f t="shared" si="55"/>
        <v>0</v>
      </c>
      <c r="BV73" s="28">
        <f t="shared" si="55"/>
        <v>2</v>
      </c>
      <c r="BW73" s="28">
        <f t="shared" si="55"/>
        <v>0</v>
      </c>
      <c r="BX73" s="28">
        <f t="shared" si="55"/>
        <v>0</v>
      </c>
      <c r="BY73" s="28">
        <f t="shared" si="55"/>
        <v>14</v>
      </c>
      <c r="BZ73" s="28">
        <f t="shared" si="55"/>
        <v>0</v>
      </c>
      <c r="CA73" s="28">
        <f t="shared" si="55"/>
        <v>0</v>
      </c>
      <c r="CB73" s="28">
        <f t="shared" si="55"/>
        <v>0</v>
      </c>
      <c r="CC73" s="28">
        <f t="shared" si="55"/>
        <v>0</v>
      </c>
      <c r="CD73" s="29">
        <f t="shared" si="55"/>
        <v>55</v>
      </c>
    </row>
  </sheetData>
  <mergeCells count="26">
    <mergeCell ref="B5:C5"/>
    <mergeCell ref="B73:C73"/>
    <mergeCell ref="B71:C71"/>
    <mergeCell ref="B69:C69"/>
    <mergeCell ref="B62:C62"/>
    <mergeCell ref="B6:D6"/>
    <mergeCell ref="B7:D7"/>
    <mergeCell ref="B9:D9"/>
    <mergeCell ref="B46:C46"/>
    <mergeCell ref="B10:C10"/>
    <mergeCell ref="B26:C26"/>
    <mergeCell ref="B8:D8"/>
    <mergeCell ref="BA3:BB3"/>
    <mergeCell ref="BQ3:CD3"/>
    <mergeCell ref="B1:D1"/>
    <mergeCell ref="B3:B4"/>
    <mergeCell ref="C3:C4"/>
    <mergeCell ref="D3:D4"/>
    <mergeCell ref="BI3:BJ3"/>
    <mergeCell ref="Z3:AD3"/>
    <mergeCell ref="BK3:BN3"/>
    <mergeCell ref="AE3:AN3"/>
    <mergeCell ref="N3:Y3"/>
    <mergeCell ref="BC3:BH3"/>
    <mergeCell ref="E3:M3"/>
    <mergeCell ref="AO3:AZ3"/>
  </mergeCells>
  <phoneticPr fontId="29"/>
  <dataValidations count="6">
    <dataValidation imeMode="hiragana" allowBlank="1" showInputMessage="1" showErrorMessage="1" sqref="B3:C3 CD69 CD62 CC71:CD71 BS71:BX71 A4:XFD4 BL46:CD46 E46:BJ46" xr:uid="{00000000-0002-0000-0000-000000000000}"/>
    <dataValidation imeMode="off" allowBlank="1" showInputMessage="1" showErrorMessage="1" sqref="BY1:CB2 Z3:AC3 BY71:CB71 BY5:CB5 BY73:CB65468 BK46 BK1:BM3 BQ5:BR5 BN1:BN2 AE3:AP3 BI1:BI3 BO1:BP3 BQ1:BR2 D1:N3 O1:BJ2 BQ6:CD10 E5:BP10 E69:CC69 E62:CC62 E71:BR71 E26:CD26 E73:BR65468 D5:D65468" xr:uid="{00000000-0002-0000-0000-000001000000}"/>
    <dataValidation imeMode="halfAlpha" allowBlank="1" showInputMessage="1" showErrorMessage="1" sqref="C70 C72 C63:C68 C47:C61 C27:C45 C11:C25" xr:uid="{00000000-0002-0000-0000-000002000000}"/>
    <dataValidation type="list" allowBlank="1" showInputMessage="1" sqref="E47:CD61 E27:CD45 E63:CD68 E11:CD25" xr:uid="{00000000-0002-0000-0000-000003000000}">
      <formula1>"〇,◎,☆,△"</formula1>
    </dataValidation>
    <dataValidation type="list" allowBlank="1" showInputMessage="1" sqref="E70:CD70" xr:uid="{00000000-0002-0000-0000-000005000000}">
      <formula1>"〇,△,☆"</formula1>
    </dataValidation>
    <dataValidation type="list" allowBlank="1" showInputMessage="1" showErrorMessage="1" sqref="E72:CD72" xr:uid="{00000000-0002-0000-0000-000004000000}">
      <formula1>"〇,☆,△"</formula1>
    </dataValidation>
  </dataValidations>
  <pageMargins left="0.19685039370078741" right="0" top="0" bottom="0" header="0.51181102362204722" footer="0.51181102362204722"/>
  <pageSetup paperSize="9" scale="57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F60"/>
  <sheetViews>
    <sheetView tabSelected="1" zoomScale="120" zoomScaleNormal="120" workbookViewId="0">
      <pane ySplit="8" topLeftCell="A15" activePane="bottomLeft" state="frozen"/>
      <selection pane="bottomLeft" activeCell="L20" sqref="L20"/>
    </sheetView>
  </sheetViews>
  <sheetFormatPr defaultColWidth="9" defaultRowHeight="13.2" x14ac:dyDescent="0.2"/>
  <cols>
    <col min="1" max="1" width="3.33203125" style="31" customWidth="1"/>
    <col min="2" max="2" width="40.77734375" style="31" bestFit="1" customWidth="1"/>
    <col min="3" max="3" width="4.44140625" style="48" bestFit="1" customWidth="1"/>
    <col min="4" max="25" width="2.6640625" style="33" customWidth="1"/>
    <col min="26" max="31" width="2.6640625" style="33" hidden="1" customWidth="1"/>
    <col min="32" max="32" width="2.6640625" style="33" customWidth="1"/>
    <col min="33" max="16384" width="9" style="31"/>
  </cols>
  <sheetData>
    <row r="1" spans="2:32" ht="13.8" thickBot="1" x14ac:dyDescent="0.25">
      <c r="B1" s="38">
        <f ca="1">TODAY()</f>
        <v>44487</v>
      </c>
      <c r="C1" s="33" t="s">
        <v>39</v>
      </c>
    </row>
    <row r="2" spans="2:32" s="54" customFormat="1" ht="15" thickBot="1" x14ac:dyDescent="0.25">
      <c r="B2" s="165" t="s">
        <v>190</v>
      </c>
      <c r="C2" s="166"/>
      <c r="D2" s="77">
        <f>IF(D$8="","",HLOOKUP(D$8,出席表,2,0))</f>
        <v>61</v>
      </c>
      <c r="E2" s="76">
        <f>IF(E$8="","",HLOOKUP(E$8,出席表,2,0))</f>
        <v>61</v>
      </c>
      <c r="F2" s="76">
        <f>IF(F$8="","",HLOOKUP(F$8,出席表,2,0))</f>
        <v>61.75</v>
      </c>
      <c r="G2" s="76">
        <f>IF(G$8="","",HLOOKUP(G$8,出席表,2,0))</f>
        <v>62</v>
      </c>
      <c r="H2" s="76">
        <f>IF(H$8="","",HLOOKUP(H$8,出席表,2,0))</f>
        <v>60</v>
      </c>
      <c r="I2" s="76">
        <f t="shared" ref="I2:Y2" si="0">IF(I$8="","",HLOOKUP(I$8,出席表,2,0))</f>
        <v>57.5</v>
      </c>
      <c r="J2" s="76">
        <f>IF(J$8="","",HLOOKUP(J$8,出席表,2,0))</f>
        <v>47.75</v>
      </c>
      <c r="K2" s="76">
        <f>IF(K$8="","",HLOOKUP(K$8,出席表,2,0))</f>
        <v>47.5</v>
      </c>
      <c r="L2" s="76">
        <f>IF(L$8="","",HLOOKUP(L$8,出席表,2,0))</f>
        <v>38.5</v>
      </c>
      <c r="M2" s="76">
        <f>IF(M$8="","",HLOOKUP(M$8,出席表,2,0))</f>
        <v>38.75</v>
      </c>
      <c r="N2" s="76">
        <f>IF(N$8="","",HLOOKUP(N$8,出席表,2,0))</f>
        <v>34.75</v>
      </c>
      <c r="O2" s="76">
        <f t="shared" ref="O2:Q2" si="1">IF(O$8="","",HLOOKUP(O$8,出席表,2,0))</f>
        <v>25</v>
      </c>
      <c r="P2" s="76">
        <f t="shared" si="1"/>
        <v>29.75</v>
      </c>
      <c r="Q2" s="76">
        <f t="shared" si="1"/>
        <v>23.5</v>
      </c>
      <c r="R2" s="76">
        <f>IF(R$8="","",HLOOKUP(R$8,出席表,2,0))</f>
        <v>24.75</v>
      </c>
      <c r="S2" s="76">
        <f>IF(S$8="","",HLOOKUP(S$8,出席表,2,0))</f>
        <v>24.25</v>
      </c>
      <c r="T2" s="76">
        <f>IF(T$8="","",HLOOKUP(T$8,出席表,2,0))</f>
        <v>20.75</v>
      </c>
      <c r="U2" s="76">
        <f>IF(U$8="","",HLOOKUP(U$8,出席表,2,0))</f>
        <v>18.5</v>
      </c>
      <c r="V2" s="76">
        <f t="shared" si="0"/>
        <v>13.25</v>
      </c>
      <c r="W2" s="76">
        <f>IF(W$8="","",HLOOKUP(W$8,出席表,2,0))</f>
        <v>9.75</v>
      </c>
      <c r="X2" s="76">
        <f>IF(X$8="","",HLOOKUP(X$8,出席表,2,0))</f>
        <v>7</v>
      </c>
      <c r="Y2" s="76">
        <f t="shared" si="0"/>
        <v>7</v>
      </c>
      <c r="Z2" s="76" t="str">
        <f t="shared" ref="Z2" si="2">IF(Z$8="","",HLOOKUP(Z$8,出席表,2,0))</f>
        <v/>
      </c>
      <c r="AA2" s="76" t="str">
        <f>IF(AA$8="","",HLOOKUP(AA$8,出席表,2,0))</f>
        <v/>
      </c>
      <c r="AB2" s="76" t="str">
        <f>IF(AB$8="","",HLOOKUP(AB$8,出席表,2,0))</f>
        <v/>
      </c>
      <c r="AC2" s="76" t="str">
        <f>IF(AC$8="","",HLOOKUP(AC$8,出席表,2,0))</f>
        <v/>
      </c>
      <c r="AD2" s="76" t="str">
        <f>IF(AD$8="","",HLOOKUP(AD$8,出席表,2,0))</f>
        <v/>
      </c>
      <c r="AE2" s="76" t="str">
        <f t="shared" ref="AE2" si="3">IF(AE$8="","",HLOOKUP(AE$8,出席表,2,0))</f>
        <v/>
      </c>
      <c r="AF2" s="78"/>
    </row>
    <row r="3" spans="2:32" x14ac:dyDescent="0.2">
      <c r="B3" s="167" t="s">
        <v>110</v>
      </c>
      <c r="C3" s="168"/>
      <c r="D3" s="36" t="str">
        <f>IF(D$8="","",HLOOKUP(D$8,出席表,3,0))</f>
        <v>▲</v>
      </c>
      <c r="E3" s="35" t="str">
        <f>IF(E$8="","",HLOOKUP(E$8,出席表,3,0))</f>
        <v>▲</v>
      </c>
      <c r="F3" s="35" t="str">
        <f>IF(F$8="","",HLOOKUP(F$8,出席表,3,0))</f>
        <v>▲</v>
      </c>
      <c r="G3" s="35" t="str">
        <f>IF(G$8="","",HLOOKUP(G$8,出席表,3,0))</f>
        <v>▲</v>
      </c>
      <c r="H3" s="35" t="str">
        <f>IF(H$8="","",HLOOKUP(H$8,出席表,3,0))</f>
        <v>▲</v>
      </c>
      <c r="I3" s="35" t="str">
        <f t="shared" ref="I3:Y3" si="4">IF(I$8="","",HLOOKUP(I$8,出席表,3,0))</f>
        <v>▲</v>
      </c>
      <c r="J3" s="35">
        <f>IF(J$8="","",HLOOKUP(J$8,出席表,3,0))</f>
        <v>2.25</v>
      </c>
      <c r="K3" s="35">
        <f>IF(K$8="","",HLOOKUP(K$8,出席表,3,0))</f>
        <v>2.5</v>
      </c>
      <c r="L3" s="35">
        <f>IF(L$8="","",HLOOKUP(L$8,出席表,3,0))</f>
        <v>11.5</v>
      </c>
      <c r="M3" s="35">
        <f>IF(M$8="","",HLOOKUP(M$8,出席表,3,0))</f>
        <v>11.25</v>
      </c>
      <c r="N3" s="35">
        <f>IF(N$8="","",HLOOKUP(N$8,出席表,3,0))</f>
        <v>15.25</v>
      </c>
      <c r="O3" s="35" t="str">
        <f t="shared" ref="O3:Q3" si="5">IF(O$8="","",HLOOKUP(O$8,出席表,3,0))</f>
        <v/>
      </c>
      <c r="P3" s="35" t="str">
        <f t="shared" si="5"/>
        <v/>
      </c>
      <c r="Q3" s="35" t="str">
        <f t="shared" si="5"/>
        <v/>
      </c>
      <c r="R3" s="35" t="str">
        <f>IF(R$8="","",HLOOKUP(R$8,出席表,3,0))</f>
        <v/>
      </c>
      <c r="S3" s="35" t="str">
        <f>IF(S$8="","",HLOOKUP(S$8,出席表,3,0))</f>
        <v/>
      </c>
      <c r="T3" s="35" t="str">
        <f>IF(T$8="","",HLOOKUP(T$8,出席表,3,0))</f>
        <v/>
      </c>
      <c r="U3" s="35" t="str">
        <f>IF(U$8="","",HLOOKUP(U$8,出席表,3,0))</f>
        <v/>
      </c>
      <c r="V3" s="35" t="str">
        <f t="shared" si="4"/>
        <v/>
      </c>
      <c r="W3" s="35" t="str">
        <f>IF(W$8="","",HLOOKUP(W$8,出席表,3,0))</f>
        <v/>
      </c>
      <c r="X3" s="35" t="str">
        <f>IF(X$8="","",HLOOKUP(X$8,出席表,3,0))</f>
        <v/>
      </c>
      <c r="Y3" s="35" t="str">
        <f t="shared" si="4"/>
        <v/>
      </c>
      <c r="Z3" s="35" t="str">
        <f t="shared" ref="Z3" si="6">IF(Z$8="","",HLOOKUP(Z$8,出席表,3,0))</f>
        <v/>
      </c>
      <c r="AA3" s="35" t="str">
        <f>IF(AA$8="","",HLOOKUP(AA$8,出席表,3,0))</f>
        <v/>
      </c>
      <c r="AB3" s="35" t="str">
        <f>IF(AB$8="","",HLOOKUP(AB$8,出席表,3,0))</f>
        <v/>
      </c>
      <c r="AC3" s="35" t="str">
        <f>IF(AC$8="","",HLOOKUP(AC$8,出席表,3,0))</f>
        <v/>
      </c>
      <c r="AD3" s="35" t="str">
        <f>IF(AD$8="","",HLOOKUP(AD$8,出席表,3,0))</f>
        <v/>
      </c>
      <c r="AE3" s="35" t="str">
        <f t="shared" ref="AE3" si="7">IF(AE$8="","",HLOOKUP(AE$8,出席表,3,0))</f>
        <v/>
      </c>
      <c r="AF3" s="79"/>
    </row>
    <row r="4" spans="2:32" x14ac:dyDescent="0.2">
      <c r="B4" s="169" t="s">
        <v>111</v>
      </c>
      <c r="C4" s="170"/>
      <c r="D4" s="37">
        <f>IF(D$8="","",HLOOKUP(D$8,出席表,4,0))</f>
        <v>9</v>
      </c>
      <c r="E4" s="34">
        <f>IF(E$8="","",HLOOKUP(E$8,出席表,4,0))</f>
        <v>9</v>
      </c>
      <c r="F4" s="34">
        <f>IF(F$8="","",HLOOKUP(F$8,出席表,4,0))</f>
        <v>8.25</v>
      </c>
      <c r="G4" s="34">
        <f>IF(G$8="","",HLOOKUP(G$8,出席表,4,0))</f>
        <v>8</v>
      </c>
      <c r="H4" s="34">
        <f>IF(H$8="","",HLOOKUP(H$8,出席表,4,0))</f>
        <v>10</v>
      </c>
      <c r="I4" s="34">
        <f t="shared" ref="I4:Y4" si="8">IF(I$8="","",HLOOKUP(I$8,出席表,4,0))</f>
        <v>12.5</v>
      </c>
      <c r="J4" s="34" t="str">
        <f>IF(J$8="","",HLOOKUP(J$8,出席表,4,0))</f>
        <v/>
      </c>
      <c r="K4" s="34" t="str">
        <f>IF(K$8="","",HLOOKUP(K$8,出席表,4,0))</f>
        <v/>
      </c>
      <c r="L4" s="34" t="str">
        <f>IF(L$8="","",HLOOKUP(L$8,出席表,4,0))</f>
        <v/>
      </c>
      <c r="M4" s="34" t="str">
        <f>IF(M$8="","",HLOOKUP(M$8,出席表,4,0))</f>
        <v/>
      </c>
      <c r="N4" s="34" t="str">
        <f>IF(N$8="","",HLOOKUP(N$8,出席表,4,0))</f>
        <v/>
      </c>
      <c r="O4" s="34" t="str">
        <f t="shared" ref="O4:Q4" si="9">IF(O$8="","",HLOOKUP(O$8,出席表,4,0))</f>
        <v/>
      </c>
      <c r="P4" s="34" t="str">
        <f t="shared" si="9"/>
        <v/>
      </c>
      <c r="Q4" s="34" t="str">
        <f t="shared" si="9"/>
        <v/>
      </c>
      <c r="R4" s="34" t="str">
        <f>IF(R$8="","",HLOOKUP(R$8,出席表,4,0))</f>
        <v/>
      </c>
      <c r="S4" s="34" t="str">
        <f>IF(S$8="","",HLOOKUP(S$8,出席表,4,0))</f>
        <v/>
      </c>
      <c r="T4" s="34" t="str">
        <f>IF(T$8="","",HLOOKUP(T$8,出席表,4,0))</f>
        <v/>
      </c>
      <c r="U4" s="34" t="str">
        <f>IF(U$8="","",HLOOKUP(U$8,出席表,4,0))</f>
        <v/>
      </c>
      <c r="V4" s="34" t="str">
        <f t="shared" si="8"/>
        <v/>
      </c>
      <c r="W4" s="34" t="str">
        <f>IF(W$8="","",HLOOKUP(W$8,出席表,4,0))</f>
        <v/>
      </c>
      <c r="X4" s="34" t="str">
        <f>IF(X$8="","",HLOOKUP(X$8,出席表,4,0))</f>
        <v/>
      </c>
      <c r="Y4" s="34" t="str">
        <f t="shared" si="8"/>
        <v/>
      </c>
      <c r="Z4" s="34" t="str">
        <f t="shared" ref="Z4" si="10">IF(Z$8="","",HLOOKUP(Z$8,出席表,4,0))</f>
        <v/>
      </c>
      <c r="AA4" s="34" t="str">
        <f>IF(AA$8="","",HLOOKUP(AA$8,出席表,4,0))</f>
        <v/>
      </c>
      <c r="AB4" s="34" t="str">
        <f>IF(AB$8="","",HLOOKUP(AB$8,出席表,4,0))</f>
        <v/>
      </c>
      <c r="AC4" s="34" t="str">
        <f>IF(AC$8="","",HLOOKUP(AC$8,出席表,4,0))</f>
        <v/>
      </c>
      <c r="AD4" s="34" t="str">
        <f>IF(AD$8="","",HLOOKUP(AD$8,出席表,4,0))</f>
        <v/>
      </c>
      <c r="AE4" s="34" t="str">
        <f t="shared" ref="AE4" si="11">IF(AE$8="","",HLOOKUP(AE$8,出席表,4,0))</f>
        <v/>
      </c>
      <c r="AF4" s="80"/>
    </row>
    <row r="5" spans="2:32" x14ac:dyDescent="0.2">
      <c r="B5" s="169" t="s">
        <v>112</v>
      </c>
      <c r="C5" s="170"/>
      <c r="D5" s="37" t="str">
        <f>IF(D$8="","",HLOOKUP(D$8,出席表,5,0))</f>
        <v/>
      </c>
      <c r="E5" s="34" t="str">
        <f>IF(E$8="","",HLOOKUP(E$8,出席表,5,0))</f>
        <v/>
      </c>
      <c r="F5" s="34" t="str">
        <f>IF(F$8="","",HLOOKUP(F$8,出席表,5,0))</f>
        <v/>
      </c>
      <c r="G5" s="34" t="str">
        <f>IF(G$8="","",HLOOKUP(G$8,出席表,5,0))</f>
        <v/>
      </c>
      <c r="H5" s="34" t="str">
        <f>IF(H$8="","",HLOOKUP(H$8,出席表,5,0))</f>
        <v/>
      </c>
      <c r="I5" s="34" t="str">
        <f t="shared" ref="I5:Y5" si="12">IF(I$8="","",HLOOKUP(I$8,出席表,5,0))</f>
        <v/>
      </c>
      <c r="J5" s="34" t="str">
        <f>IF(J$8="","",HLOOKUP(J$8,出席表,5,0))</f>
        <v/>
      </c>
      <c r="K5" s="34" t="str">
        <f>IF(K$8="","",HLOOKUP(K$8,出席表,5,0))</f>
        <v/>
      </c>
      <c r="L5" s="34" t="str">
        <f>IF(L$8="","",HLOOKUP(L$8,出席表,5,0))</f>
        <v/>
      </c>
      <c r="M5" s="34" t="str">
        <f>IF(M$8="","",HLOOKUP(M$8,出席表,5,0))</f>
        <v/>
      </c>
      <c r="N5" s="34" t="str">
        <f>IF(N$8="","",HLOOKUP(N$8,出席表,5,0))</f>
        <v/>
      </c>
      <c r="O5" s="34" t="str">
        <f t="shared" ref="O5:Q5" si="13">IF(O$8="","",HLOOKUP(O$8,出席表,5,0))</f>
        <v/>
      </c>
      <c r="P5" s="34" t="str">
        <f t="shared" si="13"/>
        <v/>
      </c>
      <c r="Q5" s="34" t="str">
        <f t="shared" si="13"/>
        <v/>
      </c>
      <c r="R5" s="34" t="str">
        <f>IF(R$8="","",HLOOKUP(R$8,出席表,5,0))</f>
        <v/>
      </c>
      <c r="S5" s="34" t="str">
        <f>IF(S$8="","",HLOOKUP(S$8,出席表,5,0))</f>
        <v/>
      </c>
      <c r="T5" s="34" t="str">
        <f>IF(T$8="","",HLOOKUP(T$8,出席表,5,0))</f>
        <v/>
      </c>
      <c r="U5" s="34" t="str">
        <f>IF(U$8="","",HLOOKUP(U$8,出席表,5,0))</f>
        <v/>
      </c>
      <c r="V5" s="34" t="str">
        <f t="shared" si="12"/>
        <v/>
      </c>
      <c r="W5" s="34" t="str">
        <f>IF(W$8="","",HLOOKUP(W$8,出席表,5,0))</f>
        <v/>
      </c>
      <c r="X5" s="34" t="str">
        <f>IF(X$8="","",HLOOKUP(X$8,出席表,5,0))</f>
        <v/>
      </c>
      <c r="Y5" s="34" t="str">
        <f t="shared" si="12"/>
        <v/>
      </c>
      <c r="Z5" s="34" t="str">
        <f t="shared" ref="Z5" si="14">IF(Z$8="","",HLOOKUP(Z$8,出席表,5,0))</f>
        <v/>
      </c>
      <c r="AA5" s="34" t="str">
        <f t="shared" ref="AA5:AC5" si="15">IF(AA$8="","",HLOOKUP(AA$8,出席表,5,0))</f>
        <v/>
      </c>
      <c r="AB5" s="34" t="str">
        <f t="shared" si="15"/>
        <v/>
      </c>
      <c r="AC5" s="34" t="str">
        <f t="shared" si="15"/>
        <v/>
      </c>
      <c r="AD5" s="34" t="str">
        <f t="shared" ref="AD5:AE5" si="16">IF(AD$8="","",HLOOKUP(AD$8,出席表,5,0))</f>
        <v/>
      </c>
      <c r="AE5" s="34" t="str">
        <f t="shared" si="16"/>
        <v/>
      </c>
      <c r="AF5" s="80"/>
    </row>
    <row r="6" spans="2:32" x14ac:dyDescent="0.2">
      <c r="B6" s="173" t="s">
        <v>75</v>
      </c>
      <c r="C6" s="170"/>
      <c r="D6" s="37" t="str">
        <f>IF(D$8="","",HLOOKUP(D$8,出席表,6,0))</f>
        <v/>
      </c>
      <c r="E6" s="34" t="str">
        <f>IF(E$8="","",HLOOKUP(E$8,出席表,6,0))</f>
        <v/>
      </c>
      <c r="F6" s="34" t="str">
        <f>IF(F$8="","",HLOOKUP(F$8,出席表,6,0))</f>
        <v/>
      </c>
      <c r="G6" s="34" t="str">
        <f>IF(G$8="","",HLOOKUP(G$8,出席表,6,0))</f>
        <v/>
      </c>
      <c r="H6" s="34" t="str">
        <f>IF(H$8="","",HLOOKUP(H$8,出席表,6,0))</f>
        <v/>
      </c>
      <c r="I6" s="34" t="str">
        <f t="shared" ref="I6:Y6" si="17">IF(I$8="","",HLOOKUP(I$8,出席表,6,0))</f>
        <v/>
      </c>
      <c r="J6" s="34" t="str">
        <f>IF(J$8="","",HLOOKUP(J$8,出席表,6,0))</f>
        <v/>
      </c>
      <c r="K6" s="34" t="str">
        <f>IF(K$8="","",HLOOKUP(K$8,出席表,6,0))</f>
        <v/>
      </c>
      <c r="L6" s="34" t="str">
        <f>IF(L$8="","",HLOOKUP(L$8,出席表,6,0))</f>
        <v/>
      </c>
      <c r="M6" s="34" t="str">
        <f>IF(M$8="","",HLOOKUP(M$8,出席表,6,0))</f>
        <v/>
      </c>
      <c r="N6" s="34" t="str">
        <f>IF(N$8="","",HLOOKUP(N$8,出席表,6,0))</f>
        <v/>
      </c>
      <c r="O6" s="34" t="str">
        <f t="shared" ref="O6:Q6" si="18">IF(O$8="","",HLOOKUP(O$8,出席表,6,0))</f>
        <v/>
      </c>
      <c r="P6" s="34" t="str">
        <f t="shared" si="18"/>
        <v/>
      </c>
      <c r="Q6" s="34" t="str">
        <f t="shared" si="18"/>
        <v/>
      </c>
      <c r="R6" s="34" t="str">
        <f>IF(R$8="","",HLOOKUP(R$8,出席表,6,0))</f>
        <v/>
      </c>
      <c r="S6" s="34" t="str">
        <f>IF(S$8="","",HLOOKUP(S$8,出席表,6,0))</f>
        <v/>
      </c>
      <c r="T6" s="34" t="str">
        <f>IF(T$8="","",HLOOKUP(T$8,出席表,6,0))</f>
        <v/>
      </c>
      <c r="U6" s="34" t="str">
        <f>IF(U$8="","",HLOOKUP(U$8,出席表,6,0))</f>
        <v/>
      </c>
      <c r="V6" s="34" t="str">
        <f t="shared" si="17"/>
        <v/>
      </c>
      <c r="W6" s="34" t="str">
        <f>IF(W$8="","",HLOOKUP(W$8,出席表,6,0))</f>
        <v/>
      </c>
      <c r="X6" s="34" t="str">
        <f>IF(X$8="","",HLOOKUP(X$8,出席表,6,0))</f>
        <v/>
      </c>
      <c r="Y6" s="34" t="str">
        <f t="shared" si="17"/>
        <v/>
      </c>
      <c r="Z6" s="34" t="str">
        <f t="shared" ref="Z6:AF6" si="19">IF(Z$8="","",HLOOKUP(Z$8,出席表,6,0))</f>
        <v/>
      </c>
      <c r="AA6" s="34" t="str">
        <f t="shared" si="19"/>
        <v/>
      </c>
      <c r="AB6" s="34" t="str">
        <f t="shared" si="19"/>
        <v/>
      </c>
      <c r="AC6" s="34" t="str">
        <f t="shared" si="19"/>
        <v/>
      </c>
      <c r="AD6" s="34" t="str">
        <f t="shared" si="19"/>
        <v/>
      </c>
      <c r="AE6" s="34" t="str">
        <f t="shared" si="19"/>
        <v/>
      </c>
      <c r="AF6" s="80" t="str">
        <f t="shared" si="19"/>
        <v/>
      </c>
    </row>
    <row r="7" spans="2:32" x14ac:dyDescent="0.2">
      <c r="B7" s="171" t="s">
        <v>61</v>
      </c>
      <c r="C7" s="172"/>
      <c r="D7" s="51" t="s">
        <v>188</v>
      </c>
      <c r="E7" s="51" t="s">
        <v>188</v>
      </c>
      <c r="F7" s="51" t="s">
        <v>188</v>
      </c>
      <c r="G7" s="51" t="s">
        <v>188</v>
      </c>
      <c r="H7" s="51" t="s">
        <v>188</v>
      </c>
      <c r="I7" s="51" t="s">
        <v>188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81"/>
    </row>
    <row r="8" spans="2:32" s="32" customFormat="1" ht="77.400000000000006" thickBot="1" x14ac:dyDescent="0.25">
      <c r="B8" s="163" t="s">
        <v>38</v>
      </c>
      <c r="C8" s="164"/>
      <c r="D8" s="49" t="s">
        <v>173</v>
      </c>
      <c r="E8" s="55" t="s">
        <v>21</v>
      </c>
      <c r="F8" s="55" t="s">
        <v>80</v>
      </c>
      <c r="G8" s="50" t="s">
        <v>77</v>
      </c>
      <c r="H8" s="55" t="s">
        <v>32</v>
      </c>
      <c r="I8" s="50" t="s">
        <v>57</v>
      </c>
      <c r="J8" s="50" t="s">
        <v>33</v>
      </c>
      <c r="K8" s="50" t="s">
        <v>174</v>
      </c>
      <c r="L8" s="50" t="s">
        <v>118</v>
      </c>
      <c r="M8" s="50" t="s">
        <v>179</v>
      </c>
      <c r="N8" s="50" t="s">
        <v>121</v>
      </c>
      <c r="O8" s="50" t="s">
        <v>82</v>
      </c>
      <c r="P8" s="50" t="s">
        <v>177</v>
      </c>
      <c r="Q8" s="50" t="s">
        <v>178</v>
      </c>
      <c r="R8" s="50" t="s">
        <v>176</v>
      </c>
      <c r="S8" s="50" t="s">
        <v>175</v>
      </c>
      <c r="T8" s="50" t="s">
        <v>182</v>
      </c>
      <c r="U8" s="50" t="s">
        <v>180</v>
      </c>
      <c r="V8" s="50" t="s">
        <v>31</v>
      </c>
      <c r="W8" s="55" t="s">
        <v>83</v>
      </c>
      <c r="X8" s="50" t="s">
        <v>119</v>
      </c>
      <c r="Y8" s="50" t="s">
        <v>89</v>
      </c>
      <c r="Z8" s="55"/>
      <c r="AA8" s="50"/>
      <c r="AB8" s="50"/>
      <c r="AC8" s="50"/>
      <c r="AD8" s="50"/>
      <c r="AE8" s="55"/>
      <c r="AF8" s="82"/>
    </row>
    <row r="9" spans="2:32" x14ac:dyDescent="0.2">
      <c r="B9" s="104" t="s">
        <v>142</v>
      </c>
      <c r="C9" s="56">
        <f t="shared" ref="C9:C19" si="20">SUM(COUNTA(D9:AF9))</f>
        <v>0</v>
      </c>
      <c r="D9" s="57"/>
      <c r="E9" s="58"/>
      <c r="F9" s="58"/>
      <c r="G9" s="57"/>
      <c r="H9" s="58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8"/>
      <c r="X9" s="57"/>
      <c r="Y9" s="57"/>
      <c r="Z9" s="58"/>
      <c r="AA9" s="57"/>
      <c r="AB9" s="57"/>
      <c r="AC9" s="57"/>
      <c r="AD9" s="57"/>
      <c r="AE9" s="58"/>
      <c r="AF9" s="83"/>
    </row>
    <row r="10" spans="2:32" x14ac:dyDescent="0.2">
      <c r="B10" s="104" t="s">
        <v>141</v>
      </c>
      <c r="C10" s="56">
        <f t="shared" si="20"/>
        <v>0</v>
      </c>
      <c r="D10" s="57"/>
      <c r="E10" s="105"/>
      <c r="F10" s="58"/>
      <c r="G10" s="57"/>
      <c r="H10" s="58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8"/>
      <c r="X10" s="57"/>
      <c r="Y10" s="57"/>
      <c r="Z10" s="58"/>
      <c r="AA10" s="57"/>
      <c r="AB10" s="57"/>
      <c r="AC10" s="57"/>
      <c r="AD10" s="57"/>
      <c r="AE10" s="58"/>
      <c r="AF10" s="83"/>
    </row>
    <row r="11" spans="2:32" x14ac:dyDescent="0.2">
      <c r="B11" s="109" t="s">
        <v>147</v>
      </c>
      <c r="C11" s="56">
        <f t="shared" si="20"/>
        <v>0</v>
      </c>
      <c r="D11" s="57"/>
      <c r="E11" s="105"/>
      <c r="F11" s="58"/>
      <c r="G11" s="57"/>
      <c r="H11" s="58"/>
      <c r="I11" s="110"/>
      <c r="J11" s="110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8"/>
      <c r="X11" s="57"/>
      <c r="Y11" s="57"/>
      <c r="Z11" s="58"/>
      <c r="AA11" s="57"/>
      <c r="AB11" s="57"/>
      <c r="AC11" s="57"/>
      <c r="AD11" s="57"/>
      <c r="AE11" s="58"/>
      <c r="AF11" s="83"/>
    </row>
    <row r="12" spans="2:32" x14ac:dyDescent="0.2">
      <c r="B12" s="109" t="s">
        <v>148</v>
      </c>
      <c r="C12" s="56">
        <f t="shared" si="20"/>
        <v>0</v>
      </c>
      <c r="D12" s="57"/>
      <c r="E12" s="105"/>
      <c r="F12" s="58"/>
      <c r="G12" s="57"/>
      <c r="H12" s="58"/>
      <c r="I12" s="110"/>
      <c r="J12" s="110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8"/>
      <c r="X12" s="57"/>
      <c r="Y12" s="57"/>
      <c r="Z12" s="58"/>
      <c r="AA12" s="57"/>
      <c r="AB12" s="57"/>
      <c r="AC12" s="57"/>
      <c r="AD12" s="57"/>
      <c r="AE12" s="58"/>
      <c r="AF12" s="83"/>
    </row>
    <row r="13" spans="2:32" x14ac:dyDescent="0.2">
      <c r="B13" s="101" t="s">
        <v>125</v>
      </c>
      <c r="C13" s="56">
        <f t="shared" si="20"/>
        <v>0</v>
      </c>
      <c r="D13" s="57"/>
      <c r="E13" s="58"/>
      <c r="F13" s="58"/>
      <c r="G13" s="57"/>
      <c r="H13" s="58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8"/>
      <c r="X13" s="57"/>
      <c r="Y13" s="57"/>
      <c r="Z13" s="58"/>
      <c r="AA13" s="57"/>
      <c r="AB13" s="57"/>
      <c r="AC13" s="57"/>
      <c r="AD13" s="57"/>
      <c r="AE13" s="58"/>
      <c r="AF13" s="83"/>
    </row>
    <row r="14" spans="2:32" x14ac:dyDescent="0.2">
      <c r="B14" s="101" t="s">
        <v>124</v>
      </c>
      <c r="C14" s="56">
        <f t="shared" si="20"/>
        <v>0</v>
      </c>
      <c r="D14" s="57"/>
      <c r="E14" s="58"/>
      <c r="F14" s="58"/>
      <c r="G14" s="57"/>
      <c r="H14" s="58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  <c r="X14" s="57"/>
      <c r="Y14" s="57"/>
      <c r="Z14" s="58"/>
      <c r="AA14" s="57"/>
      <c r="AB14" s="57"/>
      <c r="AC14" s="57"/>
      <c r="AD14" s="57"/>
      <c r="AE14" s="58"/>
      <c r="AF14" s="83"/>
    </row>
    <row r="15" spans="2:32" x14ac:dyDescent="0.2">
      <c r="B15" s="102" t="s">
        <v>137</v>
      </c>
      <c r="C15" s="56">
        <f t="shared" si="20"/>
        <v>0</v>
      </c>
      <c r="D15" s="57"/>
      <c r="E15" s="58"/>
      <c r="F15" s="58"/>
      <c r="G15" s="57"/>
      <c r="H15" s="58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8"/>
      <c r="X15" s="57"/>
      <c r="Y15" s="57"/>
      <c r="Z15" s="58"/>
      <c r="AA15" s="57"/>
      <c r="AB15" s="57"/>
      <c r="AC15" s="57"/>
      <c r="AD15" s="57"/>
      <c r="AE15" s="58"/>
      <c r="AF15" s="83"/>
    </row>
    <row r="16" spans="2:32" x14ac:dyDescent="0.2">
      <c r="B16" s="102" t="s">
        <v>138</v>
      </c>
      <c r="C16" s="56">
        <f t="shared" si="20"/>
        <v>0</v>
      </c>
      <c r="D16" s="57"/>
      <c r="E16" s="58"/>
      <c r="F16" s="58"/>
      <c r="G16" s="57"/>
      <c r="H16" s="58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8"/>
      <c r="X16" s="57"/>
      <c r="Y16" s="57"/>
      <c r="Z16" s="58"/>
      <c r="AA16" s="57"/>
      <c r="AB16" s="57"/>
      <c r="AC16" s="57"/>
      <c r="AD16" s="57"/>
      <c r="AE16" s="58"/>
      <c r="AF16" s="83"/>
    </row>
    <row r="17" spans="1:32" ht="27.6" customHeight="1" x14ac:dyDescent="0.2">
      <c r="B17" s="103" t="s">
        <v>140</v>
      </c>
      <c r="C17" s="56">
        <f t="shared" si="20"/>
        <v>2</v>
      </c>
      <c r="D17" s="57"/>
      <c r="E17" s="58"/>
      <c r="F17" s="58"/>
      <c r="G17" s="117" t="s">
        <v>189</v>
      </c>
      <c r="H17" s="58"/>
      <c r="I17" s="117" t="s">
        <v>189</v>
      </c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8"/>
      <c r="X17" s="57"/>
      <c r="Y17" s="57"/>
      <c r="Z17" s="58"/>
      <c r="AA17" s="57"/>
      <c r="AB17" s="57"/>
      <c r="AC17" s="57"/>
      <c r="AD17" s="57"/>
      <c r="AE17" s="58"/>
      <c r="AF17" s="83"/>
    </row>
    <row r="18" spans="1:32" ht="27.6" customHeight="1" x14ac:dyDescent="0.2">
      <c r="A18" s="175">
        <v>44486</v>
      </c>
      <c r="B18" s="174" t="s">
        <v>197</v>
      </c>
      <c r="C18" s="56">
        <f t="shared" ref="C18" si="21">SUM(COUNTA(D18:AF18))</f>
        <v>1</v>
      </c>
      <c r="D18" s="118" t="s">
        <v>189</v>
      </c>
      <c r="E18" s="118"/>
      <c r="F18" s="117"/>
      <c r="G18" s="117"/>
      <c r="H18" s="118"/>
      <c r="I18" s="11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8"/>
      <c r="X18" s="57"/>
      <c r="Y18" s="57"/>
      <c r="Z18" s="58"/>
      <c r="AA18" s="57"/>
      <c r="AB18" s="57"/>
      <c r="AC18" s="57"/>
      <c r="AD18" s="57"/>
      <c r="AE18" s="58"/>
      <c r="AF18" s="83"/>
    </row>
    <row r="19" spans="1:32" ht="27.6" customHeight="1" x14ac:dyDescent="0.2">
      <c r="B19" s="119" t="s">
        <v>196</v>
      </c>
      <c r="C19" s="56">
        <f t="shared" si="20"/>
        <v>2</v>
      </c>
      <c r="D19" s="57"/>
      <c r="E19" s="118" t="s">
        <v>193</v>
      </c>
      <c r="F19" s="118"/>
      <c r="G19" s="117"/>
      <c r="H19" s="118" t="s">
        <v>193</v>
      </c>
      <c r="I19" s="11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8"/>
      <c r="X19" s="57"/>
      <c r="Y19" s="57"/>
      <c r="Z19" s="58"/>
      <c r="AA19" s="57"/>
      <c r="AB19" s="57"/>
      <c r="AC19" s="57"/>
      <c r="AD19" s="57"/>
      <c r="AE19" s="58"/>
      <c r="AF19" s="83"/>
    </row>
    <row r="20" spans="1:32" ht="27.6" customHeight="1" x14ac:dyDescent="0.2">
      <c r="B20" s="119" t="s">
        <v>195</v>
      </c>
      <c r="C20" s="56">
        <f>SUM(COUNTA(D20:AF20))</f>
        <v>1</v>
      </c>
      <c r="D20" s="57"/>
      <c r="E20" s="118"/>
      <c r="F20" s="118" t="s">
        <v>192</v>
      </c>
      <c r="G20" s="117"/>
      <c r="H20" s="118"/>
      <c r="I20" s="11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8"/>
      <c r="X20" s="57"/>
      <c r="Y20" s="57"/>
      <c r="Z20" s="58"/>
      <c r="AA20" s="57"/>
      <c r="AB20" s="57"/>
      <c r="AC20" s="57"/>
      <c r="AD20" s="57"/>
      <c r="AE20" s="58"/>
      <c r="AF20" s="83"/>
    </row>
    <row r="21" spans="1:32" ht="27.6" customHeight="1" x14ac:dyDescent="0.2">
      <c r="B21" s="119" t="s">
        <v>194</v>
      </c>
      <c r="C21" s="56">
        <f t="shared" ref="C21:C60" si="22">SUM(COUNTA(D21:AF21))</f>
        <v>0</v>
      </c>
      <c r="D21" s="57"/>
      <c r="E21" s="58"/>
      <c r="F21" s="58"/>
      <c r="G21" s="117"/>
      <c r="H21" s="58"/>
      <c r="I21" s="11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8"/>
      <c r="X21" s="57"/>
      <c r="Y21" s="57"/>
      <c r="Z21" s="58"/>
      <c r="AA21" s="57"/>
      <c r="AB21" s="57"/>
      <c r="AC21" s="57"/>
      <c r="AD21" s="57"/>
      <c r="AE21" s="58"/>
      <c r="AF21" s="83"/>
    </row>
    <row r="22" spans="1:32" x14ac:dyDescent="0.2">
      <c r="B22" s="108" t="s">
        <v>144</v>
      </c>
      <c r="C22" s="56">
        <f t="shared" si="22"/>
        <v>0</v>
      </c>
      <c r="D22" s="57"/>
      <c r="E22" s="58"/>
      <c r="F22" s="58"/>
      <c r="G22" s="57"/>
      <c r="H22" s="58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8"/>
      <c r="X22" s="57"/>
      <c r="Y22" s="57"/>
      <c r="Z22" s="58"/>
      <c r="AA22" s="57"/>
      <c r="AB22" s="57"/>
      <c r="AC22" s="57"/>
      <c r="AD22" s="57"/>
      <c r="AE22" s="58"/>
      <c r="AF22" s="83"/>
    </row>
    <row r="23" spans="1:32" x14ac:dyDescent="0.2">
      <c r="B23" s="102" t="s">
        <v>139</v>
      </c>
      <c r="C23" s="56">
        <f t="shared" si="22"/>
        <v>0</v>
      </c>
      <c r="D23" s="57"/>
      <c r="E23" s="58"/>
      <c r="F23" s="58"/>
      <c r="G23" s="57"/>
      <c r="H23" s="58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8"/>
      <c r="X23" s="57"/>
      <c r="Y23" s="57"/>
      <c r="Z23" s="58"/>
      <c r="AA23" s="57"/>
      <c r="AB23" s="57"/>
      <c r="AC23" s="57"/>
      <c r="AD23" s="57"/>
      <c r="AE23" s="58"/>
      <c r="AF23" s="83"/>
    </row>
    <row r="24" spans="1:32" x14ac:dyDescent="0.2">
      <c r="B24" s="106" t="s">
        <v>143</v>
      </c>
      <c r="C24" s="56">
        <f t="shared" si="22"/>
        <v>0</v>
      </c>
      <c r="D24" s="57"/>
      <c r="E24" s="58"/>
      <c r="F24" s="58"/>
      <c r="G24" s="57"/>
      <c r="H24" s="58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8"/>
      <c r="X24" s="57"/>
      <c r="Y24" s="57"/>
      <c r="Z24" s="58"/>
      <c r="AA24" s="57"/>
      <c r="AB24" s="57"/>
      <c r="AC24" s="57"/>
      <c r="AD24" s="57"/>
      <c r="AE24" s="58"/>
      <c r="AF24" s="83"/>
    </row>
    <row r="25" spans="1:32" x14ac:dyDescent="0.2">
      <c r="B25" s="71" t="s">
        <v>71</v>
      </c>
      <c r="C25" s="56">
        <f t="shared" si="22"/>
        <v>0</v>
      </c>
      <c r="D25" s="57"/>
      <c r="E25" s="58"/>
      <c r="F25" s="58"/>
      <c r="G25" s="57"/>
      <c r="H25" s="58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8"/>
      <c r="X25" s="57"/>
      <c r="Y25" s="57"/>
      <c r="Z25" s="58"/>
      <c r="AA25" s="57"/>
      <c r="AB25" s="57"/>
      <c r="AC25" s="57"/>
      <c r="AD25" s="57"/>
      <c r="AE25" s="58"/>
      <c r="AF25" s="83"/>
    </row>
    <row r="26" spans="1:32" x14ac:dyDescent="0.2">
      <c r="B26" s="107" t="s">
        <v>72</v>
      </c>
      <c r="C26" s="56">
        <f t="shared" si="22"/>
        <v>0</v>
      </c>
      <c r="D26" s="57"/>
      <c r="E26" s="58"/>
      <c r="F26" s="58"/>
      <c r="G26" s="57"/>
      <c r="H26" s="58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8"/>
      <c r="X26" s="57"/>
      <c r="Y26" s="57"/>
      <c r="Z26" s="58"/>
      <c r="AA26" s="57"/>
      <c r="AB26" s="57"/>
      <c r="AC26" s="57"/>
      <c r="AD26" s="57"/>
      <c r="AE26" s="58"/>
      <c r="AF26" s="83"/>
    </row>
    <row r="27" spans="1:32" x14ac:dyDescent="0.2">
      <c r="B27" s="108" t="s">
        <v>146</v>
      </c>
      <c r="C27" s="56">
        <f t="shared" si="22"/>
        <v>0</v>
      </c>
      <c r="D27" s="57"/>
      <c r="E27" s="58"/>
      <c r="F27" s="58"/>
      <c r="G27" s="57"/>
      <c r="H27" s="58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8"/>
      <c r="X27" s="57"/>
      <c r="Y27" s="57"/>
      <c r="Z27" s="58"/>
      <c r="AA27" s="57"/>
      <c r="AB27" s="57"/>
      <c r="AC27" s="57"/>
      <c r="AD27" s="57"/>
      <c r="AE27" s="58"/>
      <c r="AF27" s="83"/>
    </row>
    <row r="28" spans="1:32" x14ac:dyDescent="0.2">
      <c r="B28" s="59" t="s">
        <v>47</v>
      </c>
      <c r="C28" s="56">
        <f t="shared" si="22"/>
        <v>0</v>
      </c>
      <c r="D28" s="57"/>
      <c r="E28" s="58"/>
      <c r="F28" s="58"/>
      <c r="G28" s="57"/>
      <c r="H28" s="58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8"/>
      <c r="X28" s="57"/>
      <c r="Y28" s="57"/>
      <c r="Z28" s="58"/>
      <c r="AA28" s="57"/>
      <c r="AB28" s="57"/>
      <c r="AC28" s="57"/>
      <c r="AD28" s="57"/>
      <c r="AE28" s="58"/>
      <c r="AF28" s="83"/>
    </row>
    <row r="29" spans="1:32" x14ac:dyDescent="0.2">
      <c r="B29" s="59" t="s">
        <v>42</v>
      </c>
      <c r="C29" s="56">
        <f t="shared" si="22"/>
        <v>0</v>
      </c>
      <c r="D29" s="57"/>
      <c r="E29" s="58"/>
      <c r="F29" s="58"/>
      <c r="G29" s="57"/>
      <c r="H29" s="58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8"/>
      <c r="X29" s="57"/>
      <c r="Y29" s="57"/>
      <c r="Z29" s="58"/>
      <c r="AA29" s="57"/>
      <c r="AB29" s="57"/>
      <c r="AC29" s="57"/>
      <c r="AD29" s="57"/>
      <c r="AE29" s="58"/>
      <c r="AF29" s="83"/>
    </row>
    <row r="30" spans="1:32" x14ac:dyDescent="0.2">
      <c r="B30" s="108" t="s">
        <v>145</v>
      </c>
      <c r="C30" s="56">
        <f t="shared" si="22"/>
        <v>0</v>
      </c>
      <c r="D30" s="57"/>
      <c r="E30" s="58"/>
      <c r="F30" s="58"/>
      <c r="G30" s="57"/>
      <c r="H30" s="112"/>
      <c r="I30" s="110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8"/>
      <c r="X30" s="57"/>
      <c r="Y30" s="57"/>
      <c r="Z30" s="58"/>
      <c r="AA30" s="57"/>
      <c r="AB30" s="57"/>
      <c r="AC30" s="57"/>
      <c r="AD30" s="57"/>
      <c r="AE30" s="58"/>
      <c r="AF30" s="83"/>
    </row>
    <row r="31" spans="1:32" x14ac:dyDescent="0.2">
      <c r="B31" s="111" t="s">
        <v>149</v>
      </c>
      <c r="C31" s="56">
        <f t="shared" si="22"/>
        <v>0</v>
      </c>
      <c r="D31" s="57"/>
      <c r="E31" s="58"/>
      <c r="F31" s="58"/>
      <c r="G31" s="57"/>
      <c r="H31" s="58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8"/>
      <c r="X31" s="57"/>
      <c r="Y31" s="57"/>
      <c r="Z31" s="58"/>
      <c r="AA31" s="57"/>
      <c r="AB31" s="57"/>
      <c r="AC31" s="57"/>
      <c r="AD31" s="57"/>
      <c r="AE31" s="58"/>
      <c r="AF31" s="83"/>
    </row>
    <row r="32" spans="1:32" x14ac:dyDescent="0.2">
      <c r="B32" s="70" t="s">
        <v>70</v>
      </c>
      <c r="C32" s="56">
        <f t="shared" si="22"/>
        <v>0</v>
      </c>
      <c r="D32" s="57"/>
      <c r="E32" s="58"/>
      <c r="F32" s="58"/>
      <c r="G32" s="57"/>
      <c r="H32" s="58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8"/>
      <c r="X32" s="57"/>
      <c r="Y32" s="57"/>
      <c r="Z32" s="58"/>
      <c r="AA32" s="57"/>
      <c r="AB32" s="57"/>
      <c r="AC32" s="57"/>
      <c r="AD32" s="57"/>
      <c r="AE32" s="58"/>
      <c r="AF32" s="83"/>
    </row>
    <row r="33" spans="2:32" x14ac:dyDescent="0.2">
      <c r="B33" s="59" t="s">
        <v>40</v>
      </c>
      <c r="C33" s="56">
        <f t="shared" si="22"/>
        <v>0</v>
      </c>
      <c r="D33" s="57"/>
      <c r="E33" s="58"/>
      <c r="F33" s="58"/>
      <c r="G33" s="57"/>
      <c r="H33" s="58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8"/>
      <c r="X33" s="57"/>
      <c r="Y33" s="57"/>
      <c r="Z33" s="58"/>
      <c r="AA33" s="57"/>
      <c r="AB33" s="57"/>
      <c r="AC33" s="57"/>
      <c r="AD33" s="57"/>
      <c r="AE33" s="58"/>
      <c r="AF33" s="83"/>
    </row>
    <row r="34" spans="2:32" x14ac:dyDescent="0.2">
      <c r="B34" s="59" t="s">
        <v>35</v>
      </c>
      <c r="C34" s="56">
        <f t="shared" si="22"/>
        <v>0</v>
      </c>
      <c r="D34" s="57"/>
      <c r="E34" s="58"/>
      <c r="F34" s="58"/>
      <c r="G34" s="57"/>
      <c r="H34" s="58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8"/>
      <c r="X34" s="57"/>
      <c r="Y34" s="57"/>
      <c r="Z34" s="58"/>
      <c r="AA34" s="57"/>
      <c r="AB34" s="57"/>
      <c r="AC34" s="57"/>
      <c r="AD34" s="57"/>
      <c r="AE34" s="58"/>
      <c r="AF34" s="83"/>
    </row>
    <row r="35" spans="2:32" ht="21.6" x14ac:dyDescent="0.2">
      <c r="B35" s="68" t="s">
        <v>63</v>
      </c>
      <c r="C35" s="56">
        <f t="shared" si="22"/>
        <v>1</v>
      </c>
      <c r="D35" s="57"/>
      <c r="E35" s="58"/>
      <c r="F35" s="118" t="s">
        <v>191</v>
      </c>
      <c r="G35" s="57"/>
      <c r="H35" s="58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8"/>
      <c r="X35" s="57"/>
      <c r="Y35" s="57"/>
      <c r="Z35" s="58"/>
      <c r="AA35" s="57"/>
      <c r="AB35" s="57"/>
      <c r="AC35" s="57"/>
      <c r="AD35" s="57"/>
      <c r="AE35" s="58"/>
      <c r="AF35" s="83"/>
    </row>
    <row r="36" spans="2:32" x14ac:dyDescent="0.2">
      <c r="B36" s="68" t="s">
        <v>64</v>
      </c>
      <c r="C36" s="56">
        <f t="shared" si="22"/>
        <v>0</v>
      </c>
      <c r="D36" s="57"/>
      <c r="E36" s="58"/>
      <c r="F36" s="58"/>
      <c r="G36" s="57"/>
      <c r="H36" s="58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8"/>
      <c r="X36" s="57"/>
      <c r="Y36" s="57"/>
      <c r="Z36" s="58"/>
      <c r="AA36" s="57"/>
      <c r="AB36" s="57"/>
      <c r="AC36" s="57"/>
      <c r="AD36" s="57"/>
      <c r="AE36" s="58"/>
      <c r="AF36" s="83"/>
    </row>
    <row r="37" spans="2:32" x14ac:dyDescent="0.2">
      <c r="B37" s="90" t="s">
        <v>94</v>
      </c>
      <c r="C37" s="56">
        <f t="shared" si="22"/>
        <v>0</v>
      </c>
      <c r="D37" s="57"/>
      <c r="E37" s="58"/>
      <c r="F37" s="58"/>
      <c r="G37" s="57"/>
      <c r="H37" s="58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8"/>
      <c r="X37" s="57"/>
      <c r="Y37" s="57"/>
      <c r="Z37" s="58"/>
      <c r="AA37" s="57"/>
      <c r="AB37" s="57"/>
      <c r="AC37" s="57"/>
      <c r="AD37" s="57"/>
      <c r="AE37" s="58"/>
      <c r="AF37" s="83"/>
    </row>
    <row r="38" spans="2:32" x14ac:dyDescent="0.2">
      <c r="B38" s="64" t="s">
        <v>53</v>
      </c>
      <c r="C38" s="56">
        <f t="shared" si="22"/>
        <v>0</v>
      </c>
      <c r="D38" s="57"/>
      <c r="E38" s="58"/>
      <c r="F38" s="58"/>
      <c r="G38" s="57"/>
      <c r="H38" s="58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8"/>
      <c r="X38" s="57"/>
      <c r="Y38" s="57"/>
      <c r="Z38" s="58"/>
      <c r="AA38" s="57"/>
      <c r="AB38" s="57"/>
      <c r="AC38" s="57"/>
      <c r="AD38" s="57"/>
      <c r="AE38" s="58"/>
      <c r="AF38" s="83"/>
    </row>
    <row r="39" spans="2:32" x14ac:dyDescent="0.2">
      <c r="B39" s="85" t="s">
        <v>90</v>
      </c>
      <c r="C39" s="56">
        <f t="shared" si="22"/>
        <v>0</v>
      </c>
      <c r="D39" s="57"/>
      <c r="E39" s="58"/>
      <c r="F39" s="58"/>
      <c r="G39" s="57"/>
      <c r="H39" s="58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57"/>
      <c r="Y39" s="57"/>
      <c r="Z39" s="58"/>
      <c r="AA39" s="57"/>
      <c r="AB39" s="57"/>
      <c r="AC39" s="57"/>
      <c r="AD39" s="57"/>
      <c r="AE39" s="58"/>
      <c r="AF39" s="83"/>
    </row>
    <row r="40" spans="2:32" x14ac:dyDescent="0.2">
      <c r="B40" s="69" t="s">
        <v>68</v>
      </c>
      <c r="C40" s="56">
        <f t="shared" si="22"/>
        <v>0</v>
      </c>
      <c r="D40" s="57"/>
      <c r="E40" s="58"/>
      <c r="F40" s="58"/>
      <c r="G40" s="57"/>
      <c r="H40" s="58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8"/>
      <c r="X40" s="57"/>
      <c r="Y40" s="57"/>
      <c r="Z40" s="58"/>
      <c r="AA40" s="57"/>
      <c r="AB40" s="57"/>
      <c r="AC40" s="57"/>
      <c r="AD40" s="57"/>
      <c r="AE40" s="58"/>
      <c r="AF40" s="83"/>
    </row>
    <row r="41" spans="2:32" x14ac:dyDescent="0.2">
      <c r="B41" s="59" t="s">
        <v>34</v>
      </c>
      <c r="C41" s="56">
        <f t="shared" si="22"/>
        <v>0</v>
      </c>
      <c r="D41" s="57"/>
      <c r="E41" s="58"/>
      <c r="F41" s="58"/>
      <c r="G41" s="57"/>
      <c r="H41" s="58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8"/>
      <c r="X41" s="57"/>
      <c r="Y41" s="57"/>
      <c r="Z41" s="58"/>
      <c r="AA41" s="57"/>
      <c r="AB41" s="57"/>
      <c r="AC41" s="57"/>
      <c r="AD41" s="57"/>
      <c r="AE41" s="58"/>
      <c r="AF41" s="83"/>
    </row>
    <row r="42" spans="2:32" x14ac:dyDescent="0.2">
      <c r="B42" s="72" t="s">
        <v>73</v>
      </c>
      <c r="C42" s="56">
        <f t="shared" si="22"/>
        <v>0</v>
      </c>
      <c r="D42" s="57"/>
      <c r="E42" s="58"/>
      <c r="F42" s="58"/>
      <c r="G42" s="57"/>
      <c r="H42" s="58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8"/>
      <c r="X42" s="57"/>
      <c r="Y42" s="57"/>
      <c r="Z42" s="58"/>
      <c r="AA42" s="57"/>
      <c r="AB42" s="57"/>
      <c r="AC42" s="57"/>
      <c r="AD42" s="57"/>
      <c r="AE42" s="58"/>
      <c r="AF42" s="83"/>
    </row>
    <row r="43" spans="2:32" x14ac:dyDescent="0.2">
      <c r="B43" s="65" t="s">
        <v>56</v>
      </c>
      <c r="C43" s="56">
        <f t="shared" si="22"/>
        <v>0</v>
      </c>
      <c r="D43" s="57"/>
      <c r="E43" s="58"/>
      <c r="F43" s="58"/>
      <c r="G43" s="57"/>
      <c r="H43" s="58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8"/>
      <c r="X43" s="57"/>
      <c r="Y43" s="57"/>
      <c r="Z43" s="58"/>
      <c r="AA43" s="57"/>
      <c r="AB43" s="57"/>
      <c r="AC43" s="57"/>
      <c r="AD43" s="57"/>
      <c r="AE43" s="58"/>
      <c r="AF43" s="83"/>
    </row>
    <row r="44" spans="2:32" x14ac:dyDescent="0.2">
      <c r="B44" s="64" t="s">
        <v>54</v>
      </c>
      <c r="C44" s="56">
        <f t="shared" si="22"/>
        <v>0</v>
      </c>
      <c r="D44" s="57"/>
      <c r="E44" s="58"/>
      <c r="F44" s="58"/>
      <c r="G44" s="57"/>
      <c r="H44" s="58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8"/>
      <c r="X44" s="57"/>
      <c r="Y44" s="57"/>
      <c r="Z44" s="58"/>
      <c r="AA44" s="57"/>
      <c r="AB44" s="57"/>
      <c r="AC44" s="57"/>
      <c r="AD44" s="57"/>
      <c r="AE44" s="58"/>
      <c r="AF44" s="83"/>
    </row>
    <row r="45" spans="2:32" x14ac:dyDescent="0.2">
      <c r="B45" s="59" t="s">
        <v>37</v>
      </c>
      <c r="C45" s="56">
        <f t="shared" si="22"/>
        <v>0</v>
      </c>
      <c r="D45" s="57"/>
      <c r="E45" s="58"/>
      <c r="F45" s="58"/>
      <c r="G45" s="57"/>
      <c r="H45" s="58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8"/>
      <c r="X45" s="57"/>
      <c r="Y45" s="57"/>
      <c r="Z45" s="58"/>
      <c r="AA45" s="57"/>
      <c r="AB45" s="57"/>
      <c r="AC45" s="57"/>
      <c r="AD45" s="57"/>
      <c r="AE45" s="58"/>
      <c r="AF45" s="83"/>
    </row>
    <row r="46" spans="2:32" x14ac:dyDescent="0.2">
      <c r="B46" s="59" t="s">
        <v>36</v>
      </c>
      <c r="C46" s="56">
        <f t="shared" si="22"/>
        <v>0</v>
      </c>
      <c r="D46" s="57"/>
      <c r="E46" s="58"/>
      <c r="F46" s="58"/>
      <c r="G46" s="57"/>
      <c r="H46" s="58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8"/>
      <c r="X46" s="57"/>
      <c r="Y46" s="57"/>
      <c r="Z46" s="58"/>
      <c r="AA46" s="57"/>
      <c r="AB46" s="57"/>
      <c r="AC46" s="57"/>
      <c r="AD46" s="57"/>
      <c r="AE46" s="58"/>
      <c r="AF46" s="83"/>
    </row>
    <row r="47" spans="2:32" x14ac:dyDescent="0.2">
      <c r="B47" s="67" t="s">
        <v>62</v>
      </c>
      <c r="C47" s="56">
        <f t="shared" si="22"/>
        <v>0</v>
      </c>
      <c r="D47" s="57"/>
      <c r="E47" s="58"/>
      <c r="F47" s="58"/>
      <c r="G47" s="57"/>
      <c r="H47" s="58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8"/>
      <c r="X47" s="57"/>
      <c r="Y47" s="57"/>
      <c r="Z47" s="58"/>
      <c r="AA47" s="57"/>
      <c r="AB47" s="57"/>
      <c r="AC47" s="57"/>
      <c r="AD47" s="57"/>
      <c r="AE47" s="58"/>
      <c r="AF47" s="83"/>
    </row>
    <row r="48" spans="2:32" x14ac:dyDescent="0.2">
      <c r="B48" s="114" t="s">
        <v>181</v>
      </c>
      <c r="C48" s="56">
        <f t="shared" si="22"/>
        <v>0</v>
      </c>
      <c r="D48" s="57"/>
      <c r="E48" s="58"/>
      <c r="F48" s="58"/>
      <c r="G48" s="57"/>
      <c r="H48" s="58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8"/>
      <c r="X48" s="57"/>
      <c r="Y48" s="57"/>
      <c r="Z48" s="58"/>
      <c r="AA48" s="57"/>
      <c r="AB48" s="57"/>
      <c r="AC48" s="57"/>
      <c r="AD48" s="57"/>
      <c r="AE48" s="58"/>
      <c r="AF48" s="83"/>
    </row>
    <row r="49" spans="2:32" x14ac:dyDescent="0.2">
      <c r="B49" s="66" t="s">
        <v>60</v>
      </c>
      <c r="C49" s="56">
        <f t="shared" si="22"/>
        <v>0</v>
      </c>
      <c r="D49" s="57"/>
      <c r="E49" s="58"/>
      <c r="F49" s="58"/>
      <c r="G49" s="57"/>
      <c r="H49" s="58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8"/>
      <c r="X49" s="57"/>
      <c r="Y49" s="57"/>
      <c r="Z49" s="58"/>
      <c r="AA49" s="57"/>
      <c r="AB49" s="57"/>
      <c r="AC49" s="57"/>
      <c r="AD49" s="57"/>
      <c r="AE49" s="58"/>
      <c r="AF49" s="83"/>
    </row>
    <row r="50" spans="2:32" x14ac:dyDescent="0.2">
      <c r="B50" s="66" t="s">
        <v>59</v>
      </c>
      <c r="C50" s="56">
        <f t="shared" si="22"/>
        <v>0</v>
      </c>
      <c r="D50" s="57"/>
      <c r="E50" s="58"/>
      <c r="F50" s="58"/>
      <c r="G50" s="57"/>
      <c r="H50" s="58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8"/>
      <c r="X50" s="57"/>
      <c r="Y50" s="57"/>
      <c r="Z50" s="58"/>
      <c r="AA50" s="57"/>
      <c r="AB50" s="57"/>
      <c r="AC50" s="57"/>
      <c r="AD50" s="57"/>
      <c r="AE50" s="58"/>
      <c r="AF50" s="83"/>
    </row>
    <row r="51" spans="2:32" x14ac:dyDescent="0.2">
      <c r="B51" s="66" t="s">
        <v>55</v>
      </c>
      <c r="C51" s="56">
        <f t="shared" si="22"/>
        <v>0</v>
      </c>
      <c r="D51" s="57"/>
      <c r="E51" s="58"/>
      <c r="F51" s="58"/>
      <c r="G51" s="57"/>
      <c r="H51" s="58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8"/>
      <c r="X51" s="57"/>
      <c r="Y51" s="57"/>
      <c r="Z51" s="58"/>
      <c r="AA51" s="57"/>
      <c r="AB51" s="57"/>
      <c r="AC51" s="57"/>
      <c r="AD51" s="57"/>
      <c r="AE51" s="58"/>
      <c r="AF51" s="83"/>
    </row>
    <row r="52" spans="2:32" x14ac:dyDescent="0.2">
      <c r="B52" s="66" t="s">
        <v>65</v>
      </c>
      <c r="C52" s="56">
        <f t="shared" si="22"/>
        <v>0</v>
      </c>
      <c r="D52" s="57"/>
      <c r="E52" s="58"/>
      <c r="F52" s="58"/>
      <c r="G52" s="57"/>
      <c r="H52" s="58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8"/>
      <c r="X52" s="57"/>
      <c r="Y52" s="57"/>
      <c r="Z52" s="58"/>
      <c r="AA52" s="57"/>
      <c r="AB52" s="57"/>
      <c r="AC52" s="57"/>
      <c r="AD52" s="57"/>
      <c r="AE52" s="58"/>
      <c r="AF52" s="83"/>
    </row>
    <row r="53" spans="2:32" x14ac:dyDescent="0.2">
      <c r="B53" s="66" t="s">
        <v>49</v>
      </c>
      <c r="C53" s="56">
        <f t="shared" si="22"/>
        <v>0</v>
      </c>
      <c r="D53" s="57"/>
      <c r="E53" s="58"/>
      <c r="F53" s="58"/>
      <c r="G53" s="57"/>
      <c r="H53" s="58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8"/>
      <c r="X53" s="57"/>
      <c r="Y53" s="57"/>
      <c r="Z53" s="58"/>
      <c r="AA53" s="57"/>
      <c r="AB53" s="57"/>
      <c r="AC53" s="57"/>
      <c r="AD53" s="57"/>
      <c r="AE53" s="58"/>
      <c r="AF53" s="83"/>
    </row>
    <row r="54" spans="2:32" x14ac:dyDescent="0.2">
      <c r="B54" s="66" t="s">
        <v>58</v>
      </c>
      <c r="C54" s="56">
        <f t="shared" si="22"/>
        <v>0</v>
      </c>
      <c r="D54" s="57"/>
      <c r="E54" s="58"/>
      <c r="F54" s="58"/>
      <c r="G54" s="57"/>
      <c r="H54" s="58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8"/>
      <c r="X54" s="57"/>
      <c r="Y54" s="57"/>
      <c r="Z54" s="58"/>
      <c r="AA54" s="57"/>
      <c r="AB54" s="57"/>
      <c r="AC54" s="57"/>
      <c r="AD54" s="57"/>
      <c r="AE54" s="58"/>
      <c r="AF54" s="83"/>
    </row>
    <row r="55" spans="2:32" x14ac:dyDescent="0.2">
      <c r="B55" s="66" t="s">
        <v>45</v>
      </c>
      <c r="C55" s="56">
        <f t="shared" si="22"/>
        <v>0</v>
      </c>
      <c r="D55" s="57"/>
      <c r="E55" s="58"/>
      <c r="F55" s="58"/>
      <c r="G55" s="57"/>
      <c r="H55" s="58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8"/>
      <c r="X55" s="57"/>
      <c r="Y55" s="57"/>
      <c r="Z55" s="58"/>
      <c r="AA55" s="57"/>
      <c r="AB55" s="57"/>
      <c r="AC55" s="57"/>
      <c r="AD55" s="57"/>
      <c r="AE55" s="58"/>
      <c r="AF55" s="83"/>
    </row>
    <row r="56" spans="2:32" x14ac:dyDescent="0.2">
      <c r="B56" s="66" t="s">
        <v>46</v>
      </c>
      <c r="C56" s="56">
        <f t="shared" si="22"/>
        <v>0</v>
      </c>
      <c r="D56" s="57"/>
      <c r="E56" s="58"/>
      <c r="F56" s="58"/>
      <c r="G56" s="57"/>
      <c r="H56" s="58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8"/>
      <c r="X56" s="57"/>
      <c r="Y56" s="57"/>
      <c r="Z56" s="58"/>
      <c r="AA56" s="57"/>
      <c r="AB56" s="57"/>
      <c r="AC56" s="57"/>
      <c r="AD56" s="57"/>
      <c r="AE56" s="58"/>
      <c r="AF56" s="83"/>
    </row>
    <row r="57" spans="2:32" x14ac:dyDescent="0.2">
      <c r="B57" s="66" t="s">
        <v>48</v>
      </c>
      <c r="C57" s="56">
        <f t="shared" si="22"/>
        <v>0</v>
      </c>
      <c r="D57" s="57"/>
      <c r="E57" s="58"/>
      <c r="F57" s="58"/>
      <c r="G57" s="57"/>
      <c r="H57" s="58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8"/>
      <c r="X57" s="57"/>
      <c r="Y57" s="57"/>
      <c r="Z57" s="58"/>
      <c r="AA57" s="57"/>
      <c r="AB57" s="57"/>
      <c r="AC57" s="57"/>
      <c r="AD57" s="57"/>
      <c r="AE57" s="58"/>
      <c r="AF57" s="83"/>
    </row>
    <row r="58" spans="2:32" x14ac:dyDescent="0.2">
      <c r="B58" s="66" t="s">
        <v>66</v>
      </c>
      <c r="C58" s="56">
        <f t="shared" si="22"/>
        <v>0</v>
      </c>
      <c r="D58" s="57"/>
      <c r="E58" s="58"/>
      <c r="F58" s="58"/>
      <c r="G58" s="57"/>
      <c r="H58" s="58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8"/>
      <c r="X58" s="57"/>
      <c r="Y58" s="57"/>
      <c r="Z58" s="58"/>
      <c r="AA58" s="57"/>
      <c r="AB58" s="57"/>
      <c r="AC58" s="57"/>
      <c r="AD58" s="57"/>
      <c r="AE58" s="58"/>
      <c r="AF58" s="83"/>
    </row>
    <row r="59" spans="2:32" x14ac:dyDescent="0.2">
      <c r="B59" s="66" t="s">
        <v>67</v>
      </c>
      <c r="C59" s="56">
        <f t="shared" si="22"/>
        <v>0</v>
      </c>
      <c r="D59" s="57"/>
      <c r="E59" s="58"/>
      <c r="F59" s="58"/>
      <c r="G59" s="57"/>
      <c r="H59" s="58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8"/>
      <c r="X59" s="57"/>
      <c r="Y59" s="57"/>
      <c r="Z59" s="58"/>
      <c r="AA59" s="57"/>
      <c r="AB59" s="57"/>
      <c r="AC59" s="57"/>
      <c r="AD59" s="57"/>
      <c r="AE59" s="58"/>
      <c r="AF59" s="83"/>
    </row>
    <row r="60" spans="2:32" ht="13.8" thickBot="1" x14ac:dyDescent="0.25">
      <c r="B60" s="60"/>
      <c r="C60" s="61">
        <f t="shared" si="22"/>
        <v>0</v>
      </c>
      <c r="D60" s="62"/>
      <c r="E60" s="63"/>
      <c r="F60" s="63"/>
      <c r="G60" s="62"/>
      <c r="H60" s="63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3"/>
      <c r="X60" s="62"/>
      <c r="Y60" s="62"/>
      <c r="Z60" s="63"/>
      <c r="AA60" s="62"/>
      <c r="AB60" s="62"/>
      <c r="AC60" s="62"/>
      <c r="AD60" s="62"/>
      <c r="AE60" s="63"/>
      <c r="AF60" s="84"/>
    </row>
  </sheetData>
  <mergeCells count="7">
    <mergeCell ref="B8:C8"/>
    <mergeCell ref="B2:C2"/>
    <mergeCell ref="B3:C3"/>
    <mergeCell ref="B4:C4"/>
    <mergeCell ref="B5:C5"/>
    <mergeCell ref="B7:C7"/>
    <mergeCell ref="B6:C6"/>
  </mergeCells>
  <phoneticPr fontId="29"/>
  <conditionalFormatting sqref="B9:AF60">
    <cfRule type="expression" dxfId="0" priority="8">
      <formula>MOD(ROW(),2)=0</formula>
    </cfRule>
  </conditionalFormatting>
  <dataValidations count="2">
    <dataValidation imeMode="hiragana" allowBlank="1" showInputMessage="1" showErrorMessage="1" sqref="K8:M8 B1:B1048576" xr:uid="{00000000-0002-0000-0100-000000000000}"/>
    <dataValidation type="list" allowBlank="1" sqref="D9:AF60" xr:uid="{00000000-0002-0000-0100-000001000000}">
      <formula1>"〇,◎,▲,■,●,★,☆"</formula1>
    </dataValidation>
  </dataValidations>
  <pageMargins left="0.31496062992125984" right="0.31496062992125984" top="0.35433070866141736" bottom="0.15748031496062992" header="0.31496062992125984" footer="0.31496062992125984"/>
  <pageSetup paperSize="9" scale="9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2020年度</vt:lpstr>
      <vt:lpstr>景品</vt:lpstr>
      <vt:lpstr>'2020年度'!Print_Area</vt:lpstr>
      <vt:lpstr>出席表</vt:lpstr>
    </vt:vector>
  </TitlesOfParts>
  <Company>三菱電機（産電）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制御企画MS 茂木</dc:creator>
  <cp:lastModifiedBy>茂木 眞</cp:lastModifiedBy>
  <cp:lastPrinted>2021-03-22T17:01:31Z</cp:lastPrinted>
  <dcterms:created xsi:type="dcterms:W3CDTF">2001-03-29T23:35:18Z</dcterms:created>
  <dcterms:modified xsi:type="dcterms:W3CDTF">2021-10-18T02:48:17Z</dcterms:modified>
</cp:coreProperties>
</file>