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zuh\OneDrive\デスクトップ\東舞子SC関連資料\3期生（2015年～2020年）\"/>
    </mc:Choice>
  </mc:AlternateContent>
  <xr:revisionPtr revIDLastSave="0" documentId="13_ncr:1_{5A5C7781-88CF-4449-B567-670A6C0ACE10}" xr6:coauthVersionLast="46" xr6:coauthVersionMax="46" xr10:uidLastSave="{00000000-0000-0000-0000-000000000000}"/>
  <bookViews>
    <workbookView xWindow="-110" yWindow="-110" windowWidth="19420" windowHeight="10420" tabRatio="759" xr2:uid="{00000000-000D-0000-FFFF-FFFF00000000}"/>
  </bookViews>
  <sheets>
    <sheet name="2020年度U-12" sheetId="13" r:id="rId1"/>
    <sheet name="2019年度U-11" sheetId="12" r:id="rId2"/>
    <sheet name="2018年度U-10" sheetId="11" r:id="rId3"/>
    <sheet name="2017年度U-9" sheetId="10" r:id="rId4"/>
    <sheet name="2016年度U-8" sheetId="8" r:id="rId5"/>
    <sheet name="2015年度U-7" sheetId="9" r:id="rId6"/>
  </sheets>
  <calcPr calcId="181029"/>
</workbook>
</file>

<file path=xl/calcChain.xml><?xml version="1.0" encoding="utf-8"?>
<calcChain xmlns="http://schemas.openxmlformats.org/spreadsheetml/2006/main">
  <c r="O173" i="13" l="1"/>
  <c r="AC153" i="13" l="1"/>
  <c r="AC154" i="13"/>
  <c r="AC150" i="13"/>
  <c r="AC151" i="13"/>
  <c r="Y169" i="13"/>
  <c r="P169" i="13"/>
  <c r="Q169" i="13"/>
  <c r="R169" i="13"/>
  <c r="S169" i="13"/>
  <c r="T169" i="13"/>
  <c r="U169" i="13"/>
  <c r="V169" i="13"/>
  <c r="W169" i="13"/>
  <c r="X169" i="13"/>
  <c r="Z169" i="13"/>
  <c r="AA169" i="13"/>
  <c r="AB169" i="13"/>
  <c r="O169" i="13"/>
  <c r="P143" i="12"/>
  <c r="AC155" i="13"/>
  <c r="AC149" i="13"/>
  <c r="AC152" i="13"/>
  <c r="L170" i="13"/>
  <c r="L169" i="13"/>
  <c r="J169" i="13"/>
  <c r="AC145" i="13"/>
  <c r="AC146" i="13"/>
  <c r="AC147" i="13"/>
  <c r="AC131" i="13"/>
  <c r="AC109" i="13"/>
  <c r="AC85" i="13"/>
  <c r="AC86" i="13"/>
  <c r="AC87" i="13"/>
  <c r="AC88" i="13"/>
  <c r="AC89" i="13"/>
  <c r="AC90" i="13"/>
  <c r="AC92" i="13"/>
  <c r="AC93" i="13"/>
  <c r="AC94" i="13"/>
  <c r="AC95" i="13"/>
  <c r="AC96" i="13"/>
  <c r="AC97" i="13"/>
  <c r="AC98" i="13"/>
  <c r="AC99" i="13"/>
  <c r="AC100" i="13"/>
  <c r="AC101" i="13"/>
  <c r="AC102" i="13"/>
  <c r="AC103" i="13"/>
  <c r="AC104" i="13"/>
  <c r="AC105" i="13"/>
  <c r="AC107" i="13"/>
  <c r="AC108" i="13"/>
  <c r="AC110" i="13"/>
  <c r="AC111" i="13"/>
  <c r="AC112" i="13"/>
  <c r="AC114" i="13"/>
  <c r="AC115" i="13"/>
  <c r="AC116" i="13"/>
  <c r="AC117" i="13"/>
  <c r="AC118" i="13"/>
  <c r="AC119" i="13"/>
  <c r="AC120" i="13"/>
  <c r="AC121" i="13"/>
  <c r="AC122" i="13"/>
  <c r="AC123" i="13"/>
  <c r="AC124" i="13"/>
  <c r="AC125" i="13"/>
  <c r="AC126" i="13"/>
  <c r="AC128" i="13"/>
  <c r="AC129" i="13"/>
  <c r="AC139" i="13"/>
  <c r="AC140" i="13"/>
  <c r="AC141" i="13"/>
  <c r="AC142" i="13"/>
  <c r="AC143" i="13"/>
  <c r="AC144" i="13"/>
  <c r="AC130" i="13"/>
  <c r="AC133" i="13"/>
  <c r="AC134" i="13"/>
  <c r="AC135" i="13"/>
  <c r="AC136" i="13"/>
  <c r="AC137" i="13"/>
  <c r="AC138" i="13"/>
  <c r="AC148" i="13"/>
  <c r="AF99" i="9" l="1"/>
  <c r="AE99" i="9"/>
  <c r="AD99" i="9"/>
  <c r="AC99" i="9"/>
  <c r="AB99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AF98" i="9"/>
  <c r="AE98" i="9"/>
  <c r="AD98" i="9"/>
  <c r="AC98" i="9"/>
  <c r="AB98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L98" i="9"/>
  <c r="AF97" i="9"/>
  <c r="AE97" i="9"/>
  <c r="AD97" i="9"/>
  <c r="AC97" i="9"/>
  <c r="AB97" i="9"/>
  <c r="AA97" i="9"/>
  <c r="Z97" i="9"/>
  <c r="Y97" i="9"/>
  <c r="X97" i="9"/>
  <c r="W97" i="9"/>
  <c r="V97" i="9"/>
  <c r="U97" i="9"/>
  <c r="T97" i="9"/>
  <c r="S97" i="9"/>
  <c r="R97" i="9"/>
  <c r="Q97" i="9"/>
  <c r="P97" i="9"/>
  <c r="O97" i="9"/>
  <c r="L97" i="9"/>
  <c r="AF96" i="9"/>
  <c r="AE96" i="9"/>
  <c r="AD96" i="9"/>
  <c r="AC96" i="9"/>
  <c r="AB96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L96" i="9"/>
  <c r="AF95" i="9"/>
  <c r="AE95" i="9"/>
  <c r="AD95" i="9"/>
  <c r="AC95" i="9"/>
  <c r="AB95" i="9"/>
  <c r="AA95" i="9"/>
  <c r="Z95" i="9"/>
  <c r="Y95" i="9"/>
  <c r="X95" i="9"/>
  <c r="W95" i="9"/>
  <c r="V95" i="9"/>
  <c r="U95" i="9"/>
  <c r="T95" i="9"/>
  <c r="S95" i="9"/>
  <c r="R95" i="9"/>
  <c r="Q95" i="9"/>
  <c r="P95" i="9"/>
  <c r="O95" i="9"/>
  <c r="N95" i="9"/>
  <c r="L95" i="9"/>
  <c r="AF94" i="9"/>
  <c r="AE94" i="9"/>
  <c r="AD94" i="9"/>
  <c r="AC94" i="9"/>
  <c r="AB94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J94" i="9"/>
  <c r="I94" i="9"/>
  <c r="AF87" i="9"/>
  <c r="AF86" i="9"/>
  <c r="AF85" i="9"/>
  <c r="AF84" i="9"/>
  <c r="AF83" i="9"/>
  <c r="AF82" i="9"/>
  <c r="AF81" i="9"/>
  <c r="AF80" i="9"/>
  <c r="AF79" i="9"/>
  <c r="AF78" i="9"/>
  <c r="AF77" i="9"/>
  <c r="AF76" i="9"/>
  <c r="AF75" i="9"/>
  <c r="AF74" i="9"/>
  <c r="AF73" i="9"/>
  <c r="AF72" i="9"/>
  <c r="AF71" i="9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F5" i="9"/>
  <c r="AF4" i="9"/>
  <c r="AA161" i="8"/>
  <c r="Z161" i="8"/>
  <c r="Y161" i="8"/>
  <c r="X161" i="8"/>
  <c r="W161" i="8"/>
  <c r="V161" i="8"/>
  <c r="U161" i="8"/>
  <c r="T161" i="8"/>
  <c r="S161" i="8"/>
  <c r="R161" i="8"/>
  <c r="Q161" i="8"/>
  <c r="P161" i="8"/>
  <c r="O161" i="8"/>
  <c r="AA160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L160" i="8"/>
  <c r="AA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L159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L158" i="8"/>
  <c r="AA157" i="8"/>
  <c r="Z157" i="8"/>
  <c r="Y157" i="8"/>
  <c r="X157" i="8"/>
  <c r="W157" i="8"/>
  <c r="V157" i="8"/>
  <c r="U157" i="8"/>
  <c r="T157" i="8"/>
  <c r="S157" i="8"/>
  <c r="R157" i="8"/>
  <c r="Q157" i="8"/>
  <c r="P157" i="8"/>
  <c r="O157" i="8"/>
  <c r="N157" i="8"/>
  <c r="L157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J156" i="8"/>
  <c r="I156" i="8"/>
  <c r="AA144" i="8"/>
  <c r="AA143" i="8"/>
  <c r="AA142" i="8"/>
  <c r="AA141" i="8"/>
  <c r="AA140" i="8"/>
  <c r="AA139" i="8"/>
  <c r="AA138" i="8"/>
  <c r="AA137" i="8"/>
  <c r="AA136" i="8"/>
  <c r="AA135" i="8"/>
  <c r="AA134" i="8"/>
  <c r="AA133" i="8"/>
  <c r="AA132" i="8"/>
  <c r="AA131" i="8"/>
  <c r="AA130" i="8"/>
  <c r="AA129" i="8"/>
  <c r="AA128" i="8"/>
  <c r="AA127" i="8"/>
  <c r="AA126" i="8"/>
  <c r="AA125" i="8"/>
  <c r="AA124" i="8"/>
  <c r="AA123" i="8"/>
  <c r="AA122" i="8"/>
  <c r="AA121" i="8"/>
  <c r="AA120" i="8"/>
  <c r="AA119" i="8"/>
  <c r="AA118" i="8"/>
  <c r="AA117" i="8"/>
  <c r="AA116" i="8"/>
  <c r="AA115" i="8"/>
  <c r="AA114" i="8"/>
  <c r="AA113" i="8"/>
  <c r="AA112" i="8"/>
  <c r="AA111" i="8"/>
  <c r="AA110" i="8"/>
  <c r="AA109" i="8"/>
  <c r="AA108" i="8"/>
  <c r="AA107" i="8"/>
  <c r="AA106" i="8"/>
  <c r="AA105" i="8"/>
  <c r="AA104" i="8"/>
  <c r="AA103" i="8"/>
  <c r="AA102" i="8"/>
  <c r="AA101" i="8"/>
  <c r="AA100" i="8"/>
  <c r="AA99" i="8"/>
  <c r="AA98" i="8"/>
  <c r="AA97" i="8"/>
  <c r="AA96" i="8"/>
  <c r="AA95" i="8"/>
  <c r="AA94" i="8"/>
  <c r="AA93" i="8"/>
  <c r="AA92" i="8"/>
  <c r="AA91" i="8"/>
  <c r="AA90" i="8"/>
  <c r="AA89" i="8"/>
  <c r="AA88" i="8"/>
  <c r="AA87" i="8"/>
  <c r="AA86" i="8"/>
  <c r="AA85" i="8"/>
  <c r="AA84" i="8"/>
  <c r="AA83" i="8"/>
  <c r="AA82" i="8"/>
  <c r="AA81" i="8"/>
  <c r="AA80" i="8"/>
  <c r="AA79" i="8"/>
  <c r="AA78" i="8"/>
  <c r="AA77" i="8"/>
  <c r="AA76" i="8"/>
  <c r="AA75" i="8"/>
  <c r="AA74" i="8"/>
  <c r="AA73" i="8"/>
  <c r="AA72" i="8"/>
  <c r="AA71" i="8"/>
  <c r="AA70" i="8"/>
  <c r="AA69" i="8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AA5" i="8"/>
  <c r="AA4" i="8"/>
  <c r="AB138" i="10"/>
  <c r="AA138" i="10"/>
  <c r="Z138" i="10"/>
  <c r="Y138" i="10"/>
  <c r="X138" i="10"/>
  <c r="W138" i="10"/>
  <c r="V138" i="10"/>
  <c r="U138" i="10"/>
  <c r="T138" i="10"/>
  <c r="S138" i="10"/>
  <c r="R138" i="10"/>
  <c r="Q138" i="10"/>
  <c r="P138" i="10"/>
  <c r="O138" i="10"/>
  <c r="AB137" i="10"/>
  <c r="AA137" i="10"/>
  <c r="Z137" i="10"/>
  <c r="Y137" i="10"/>
  <c r="X137" i="10"/>
  <c r="W137" i="10"/>
  <c r="V137" i="10"/>
  <c r="U137" i="10"/>
  <c r="T137" i="10"/>
  <c r="S137" i="10"/>
  <c r="R137" i="10"/>
  <c r="Q137" i="10"/>
  <c r="P137" i="10"/>
  <c r="O137" i="10"/>
  <c r="L137" i="10"/>
  <c r="AB136" i="10"/>
  <c r="AA136" i="10"/>
  <c r="Y136" i="10"/>
  <c r="X136" i="10"/>
  <c r="W136" i="10"/>
  <c r="V136" i="10"/>
  <c r="U136" i="10"/>
  <c r="T136" i="10"/>
  <c r="S136" i="10"/>
  <c r="R136" i="10"/>
  <c r="Q136" i="10"/>
  <c r="P136" i="10"/>
  <c r="O136" i="10"/>
  <c r="L136" i="10"/>
  <c r="AB135" i="10"/>
  <c r="AA135" i="10"/>
  <c r="Z135" i="10"/>
  <c r="Y135" i="10"/>
  <c r="X135" i="10"/>
  <c r="W135" i="10"/>
  <c r="V135" i="10"/>
  <c r="U135" i="10"/>
  <c r="T135" i="10"/>
  <c r="S135" i="10"/>
  <c r="R135" i="10"/>
  <c r="Q135" i="10"/>
  <c r="P135" i="10"/>
  <c r="O135" i="10"/>
  <c r="L135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L134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J133" i="10"/>
  <c r="I133" i="10"/>
  <c r="AB124" i="10"/>
  <c r="AB123" i="10"/>
  <c r="AB122" i="10"/>
  <c r="AB121" i="10"/>
  <c r="AB120" i="10"/>
  <c r="AB119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B66" i="10"/>
  <c r="AB65" i="10"/>
  <c r="AB64" i="10"/>
  <c r="AB63" i="10"/>
  <c r="AB62" i="10"/>
  <c r="AB61" i="10"/>
  <c r="AB60" i="10"/>
  <c r="AB59" i="10"/>
  <c r="AB58" i="10"/>
  <c r="AB57" i="10"/>
  <c r="AB56" i="10"/>
  <c r="AB55" i="10"/>
  <c r="AB54" i="10"/>
  <c r="AB53" i="10"/>
  <c r="AB52" i="10"/>
  <c r="AB51" i="10"/>
  <c r="AB50" i="10"/>
  <c r="AB49" i="10"/>
  <c r="AB48" i="10"/>
  <c r="AB47" i="10"/>
  <c r="AB46" i="10"/>
  <c r="AB45" i="10"/>
  <c r="AB44" i="10"/>
  <c r="AB43" i="10"/>
  <c r="AB42" i="10"/>
  <c r="AB41" i="10"/>
  <c r="AB40" i="10"/>
  <c r="AB39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4" i="10"/>
  <c r="AB23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AB4" i="10"/>
  <c r="AH119" i="11"/>
  <c r="AG119" i="11"/>
  <c r="AF119" i="11"/>
  <c r="AE119" i="11"/>
  <c r="AD119" i="11"/>
  <c r="AC119" i="11"/>
  <c r="AB119" i="11"/>
  <c r="AA119" i="11"/>
  <c r="Z119" i="11"/>
  <c r="Y119" i="11"/>
  <c r="X119" i="11"/>
  <c r="W119" i="11"/>
  <c r="V119" i="11"/>
  <c r="U119" i="11"/>
  <c r="T119" i="11"/>
  <c r="S119" i="11"/>
  <c r="R119" i="11"/>
  <c r="Q119" i="11"/>
  <c r="P119" i="11"/>
  <c r="O119" i="11"/>
  <c r="AH118" i="11"/>
  <c r="AG118" i="11"/>
  <c r="AF118" i="11"/>
  <c r="AE118" i="11"/>
  <c r="AD118" i="11"/>
  <c r="AC118" i="11"/>
  <c r="AB118" i="11"/>
  <c r="AA118" i="11"/>
  <c r="Z118" i="11"/>
  <c r="Y118" i="11"/>
  <c r="X118" i="11"/>
  <c r="W118" i="11"/>
  <c r="V118" i="11"/>
  <c r="U118" i="11"/>
  <c r="T118" i="11"/>
  <c r="S118" i="11"/>
  <c r="R118" i="11"/>
  <c r="Q118" i="11"/>
  <c r="P118" i="11"/>
  <c r="O118" i="11"/>
  <c r="L118" i="11"/>
  <c r="AH117" i="11"/>
  <c r="AG117" i="11"/>
  <c r="AF117" i="11"/>
  <c r="AE117" i="11"/>
  <c r="AD117" i="11"/>
  <c r="AC117" i="11"/>
  <c r="AB117" i="11"/>
  <c r="AA117" i="11"/>
  <c r="Z117" i="11"/>
  <c r="Y117" i="11"/>
  <c r="X117" i="11"/>
  <c r="W117" i="11"/>
  <c r="V117" i="11"/>
  <c r="U117" i="11"/>
  <c r="T117" i="11"/>
  <c r="S117" i="11"/>
  <c r="R117" i="11"/>
  <c r="Q117" i="11"/>
  <c r="P117" i="11"/>
  <c r="O117" i="11"/>
  <c r="L117" i="11"/>
  <c r="AH116" i="11"/>
  <c r="AG116" i="11"/>
  <c r="AF116" i="11"/>
  <c r="AE116" i="11"/>
  <c r="AD116" i="11"/>
  <c r="AC116" i="11"/>
  <c r="AB116" i="11"/>
  <c r="AA116" i="11"/>
  <c r="Z116" i="11"/>
  <c r="Y116" i="11"/>
  <c r="X116" i="11"/>
  <c r="W116" i="11"/>
  <c r="V116" i="11"/>
  <c r="U116" i="11"/>
  <c r="T116" i="11"/>
  <c r="S116" i="11"/>
  <c r="R116" i="11"/>
  <c r="Q116" i="11"/>
  <c r="P116" i="11"/>
  <c r="O116" i="11"/>
  <c r="L116" i="11"/>
  <c r="AH115" i="11"/>
  <c r="AG115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N115" i="11"/>
  <c r="L115" i="11"/>
  <c r="AH114" i="11"/>
  <c r="AG114" i="1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J114" i="11"/>
  <c r="I114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3" i="11"/>
  <c r="AH42" i="11"/>
  <c r="AH41" i="11"/>
  <c r="AH40" i="11"/>
  <c r="AH39" i="11"/>
  <c r="AH38" i="11"/>
  <c r="AH37" i="11"/>
  <c r="AH36" i="11"/>
  <c r="AH35" i="11"/>
  <c r="AH34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O148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L147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O146" i="12"/>
  <c r="L146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L145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L144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O143" i="12"/>
  <c r="N143" i="12"/>
  <c r="M143" i="12"/>
  <c r="L143" i="12"/>
  <c r="J143" i="12"/>
  <c r="I143" i="12"/>
  <c r="AB132" i="12"/>
  <c r="AB131" i="12"/>
  <c r="AB130" i="12"/>
  <c r="AB129" i="12"/>
  <c r="AB128" i="12"/>
  <c r="AB127" i="12"/>
  <c r="AB126" i="12"/>
  <c r="AB125" i="12"/>
  <c r="AB124" i="12"/>
  <c r="AB123" i="12"/>
  <c r="AB122" i="12"/>
  <c r="AB121" i="12"/>
  <c r="AB120" i="12"/>
  <c r="AB119" i="12"/>
  <c r="AB118" i="12"/>
  <c r="AB117" i="12"/>
  <c r="AB116" i="12"/>
  <c r="AB115" i="12"/>
  <c r="AB114" i="12"/>
  <c r="AB113" i="12"/>
  <c r="AB112" i="12"/>
  <c r="AB111" i="12"/>
  <c r="AB110" i="12"/>
  <c r="AB109" i="12"/>
  <c r="AB108" i="12"/>
  <c r="AB106" i="12"/>
  <c r="AB105" i="12"/>
  <c r="AB103" i="12"/>
  <c r="AB102" i="12"/>
  <c r="AB101" i="12"/>
  <c r="AB100" i="12"/>
  <c r="AB99" i="12"/>
  <c r="AB98" i="12"/>
  <c r="AB97" i="12"/>
  <c r="AB96" i="12"/>
  <c r="AB95" i="12"/>
  <c r="AB94" i="12"/>
  <c r="AB93" i="12"/>
  <c r="AB92" i="12"/>
  <c r="AB91" i="12"/>
  <c r="AB90" i="12"/>
  <c r="AB88" i="12"/>
  <c r="AB87" i="12"/>
  <c r="AB86" i="12"/>
  <c r="AB85" i="12"/>
  <c r="AB84" i="12"/>
  <c r="AB83" i="12"/>
  <c r="AB82" i="12"/>
  <c r="AB81" i="12"/>
  <c r="AB80" i="12"/>
  <c r="AB79" i="12"/>
  <c r="AB78" i="12"/>
  <c r="AB76" i="12"/>
  <c r="AB75" i="12"/>
  <c r="AB74" i="12"/>
  <c r="AB73" i="12"/>
  <c r="AB72" i="12"/>
  <c r="AB71" i="12"/>
  <c r="AB70" i="12"/>
  <c r="AB69" i="12"/>
  <c r="AB68" i="12"/>
  <c r="AB67" i="12"/>
  <c r="AB66" i="12"/>
  <c r="AB65" i="12"/>
  <c r="AB64" i="12"/>
  <c r="AB62" i="12"/>
  <c r="AB61" i="12"/>
  <c r="AB60" i="12"/>
  <c r="AB59" i="12"/>
  <c r="AB58" i="12"/>
  <c r="AB57" i="12"/>
  <c r="AB56" i="12"/>
  <c r="AB55" i="12"/>
  <c r="AB54" i="12"/>
  <c r="AB53" i="12"/>
  <c r="AB52" i="12"/>
  <c r="AB51" i="12"/>
  <c r="AB50" i="12"/>
  <c r="AB49" i="12"/>
  <c r="AB48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  <c r="AB7" i="12"/>
  <c r="AB6" i="12"/>
  <c r="AB5" i="12"/>
  <c r="AB4" i="12"/>
  <c r="Z1" i="12"/>
  <c r="Y1" i="12"/>
  <c r="X1" i="12"/>
  <c r="W1" i="12"/>
  <c r="V1" i="12"/>
  <c r="U1" i="12"/>
  <c r="T1" i="12"/>
  <c r="S1" i="12"/>
  <c r="R1" i="12"/>
  <c r="Q1" i="12"/>
  <c r="P1" i="12"/>
  <c r="O1" i="12"/>
  <c r="L172" i="13"/>
  <c r="L171" i="13"/>
  <c r="Z171" i="13"/>
  <c r="AC84" i="13"/>
  <c r="AC83" i="13"/>
  <c r="AC82" i="13"/>
  <c r="AC81" i="13"/>
  <c r="AC80" i="13"/>
  <c r="AC79" i="13"/>
  <c r="AC78" i="13"/>
  <c r="AC77" i="13"/>
  <c r="AC76" i="13"/>
  <c r="AC75" i="13"/>
  <c r="AC74" i="13"/>
  <c r="AC73" i="13"/>
  <c r="AC72" i="13"/>
  <c r="AC71" i="13"/>
  <c r="AC70" i="13"/>
  <c r="AC69" i="13"/>
  <c r="AC68" i="13"/>
  <c r="AC67" i="13"/>
  <c r="AC66" i="13"/>
  <c r="AC65" i="13"/>
  <c r="AC64" i="13"/>
  <c r="AC63" i="13"/>
  <c r="AC62" i="13"/>
  <c r="AC61" i="13"/>
  <c r="AC60" i="13"/>
  <c r="AC59" i="13"/>
  <c r="AC58" i="13"/>
  <c r="AC57" i="13"/>
  <c r="AC56" i="13"/>
  <c r="AC55" i="13"/>
  <c r="AC54" i="13"/>
  <c r="AC53" i="13"/>
  <c r="AC52" i="13"/>
  <c r="AC51" i="13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AC14" i="13"/>
  <c r="AC13" i="13"/>
  <c r="AC12" i="13"/>
  <c r="AC11" i="13"/>
  <c r="AC10" i="13"/>
  <c r="AC9" i="13"/>
  <c r="AC8" i="13"/>
  <c r="AC7" i="13"/>
  <c r="AC6" i="13"/>
  <c r="AC5" i="13"/>
  <c r="AC4" i="13"/>
  <c r="L173" i="13" l="1"/>
  <c r="I169" i="13" s="1"/>
  <c r="Z170" i="13"/>
  <c r="AA171" i="13"/>
  <c r="AA170" i="13" s="1"/>
  <c r="M169" i="13"/>
  <c r="S171" i="13"/>
  <c r="S170" i="13" s="1"/>
  <c r="T171" i="13"/>
  <c r="T170" i="13" s="1"/>
  <c r="AB171" i="13"/>
  <c r="AB170" i="13" s="1"/>
  <c r="U171" i="13"/>
  <c r="U170" i="13" s="1"/>
  <c r="AC171" i="13"/>
  <c r="V171" i="13"/>
  <c r="V170" i="13" s="1"/>
  <c r="O171" i="13"/>
  <c r="O170" i="13" s="1"/>
  <c r="W171" i="13"/>
  <c r="W170" i="13" s="1"/>
  <c r="P171" i="13"/>
  <c r="P170" i="13" s="1"/>
  <c r="X171" i="13"/>
  <c r="X170" i="13" s="1"/>
  <c r="Q171" i="13"/>
  <c r="Q170" i="13" s="1"/>
  <c r="Y171" i="13"/>
  <c r="Y170" i="13" s="1"/>
  <c r="R171" i="13"/>
  <c r="R170" i="13" s="1"/>
  <c r="AC169" i="13"/>
  <c r="O1" i="13"/>
  <c r="W1" i="13"/>
  <c r="X1" i="13"/>
  <c r="Q1" i="13"/>
  <c r="Y1" i="13"/>
  <c r="P1" i="13"/>
  <c r="R1" i="13"/>
  <c r="Z1" i="13"/>
  <c r="V1" i="13"/>
  <c r="AA1" i="13"/>
  <c r="T1" i="13"/>
  <c r="S1" i="13"/>
  <c r="U1" i="13"/>
  <c r="Y172" i="13" l="1"/>
  <c r="Y173" i="13" s="1"/>
  <c r="N169" i="13"/>
  <c r="R172" i="13"/>
  <c r="R173" i="13" s="1"/>
  <c r="O172" i="13"/>
  <c r="W172" i="13"/>
  <c r="W173" i="13" s="1"/>
  <c r="AA172" i="13"/>
  <c r="AA173" i="13" s="1"/>
  <c r="T172" i="13"/>
  <c r="T174" i="13" s="1"/>
  <c r="X172" i="13"/>
  <c r="X174" i="13" s="1"/>
  <c r="AC172" i="13"/>
  <c r="AC174" i="13" s="1"/>
  <c r="V172" i="13"/>
  <c r="V174" i="13" s="1"/>
  <c r="Z172" i="13"/>
  <c r="Z174" i="13" s="1"/>
  <c r="S172" i="13"/>
  <c r="P172" i="13"/>
  <c r="P173" i="13" s="1"/>
  <c r="N170" i="13"/>
  <c r="AB172" i="13"/>
  <c r="AB173" i="13" s="1"/>
  <c r="Q172" i="13"/>
  <c r="Q173" i="13" s="1"/>
  <c r="U172" i="13"/>
  <c r="U173" i="13" s="1"/>
  <c r="AC170" i="13"/>
  <c r="Y174" i="13" l="1"/>
  <c r="AA174" i="13"/>
  <c r="P174" i="13"/>
  <c r="W174" i="13"/>
  <c r="Z173" i="13"/>
  <c r="V173" i="13"/>
  <c r="U174" i="13"/>
  <c r="AB174" i="13"/>
  <c r="T173" i="13"/>
  <c r="AC173" i="13"/>
  <c r="S174" i="13"/>
  <c r="S173" i="13"/>
  <c r="X173" i="13"/>
  <c r="Q174" i="13"/>
  <c r="O174" i="13"/>
  <c r="R174" i="13"/>
</calcChain>
</file>

<file path=xl/sharedStrings.xml><?xml version="1.0" encoding="utf-8"?>
<sst xmlns="http://schemas.openxmlformats.org/spreadsheetml/2006/main" count="4040" uniqueCount="2358">
  <si>
    <t>日付</t>
    <rPh sb="0" eb="2">
      <t>ヒヅケ</t>
    </rPh>
    <phoneticPr fontId="1"/>
  </si>
  <si>
    <t>場所</t>
    <rPh sb="0" eb="2">
      <t>バショ</t>
    </rPh>
    <phoneticPr fontId="1"/>
  </si>
  <si>
    <t>試合</t>
    <rPh sb="0" eb="2">
      <t>シアイ</t>
    </rPh>
    <phoneticPr fontId="1"/>
  </si>
  <si>
    <t>対戦相手</t>
    <rPh sb="0" eb="2">
      <t>タイセン</t>
    </rPh>
    <rPh sb="2" eb="4">
      <t>アイテ</t>
    </rPh>
    <phoneticPr fontId="1"/>
  </si>
  <si>
    <t>結果</t>
    <rPh sb="0" eb="2">
      <t>ケッカ</t>
    </rPh>
    <phoneticPr fontId="1"/>
  </si>
  <si>
    <t>得点者</t>
    <rPh sb="0" eb="3">
      <t>トクテンシャ</t>
    </rPh>
    <phoneticPr fontId="1"/>
  </si>
  <si>
    <t>天気</t>
    <rPh sb="0" eb="2">
      <t>テンキ</t>
    </rPh>
    <phoneticPr fontId="1"/>
  </si>
  <si>
    <t>-</t>
    <phoneticPr fontId="1"/>
  </si>
  <si>
    <t>○</t>
    <phoneticPr fontId="1"/>
  </si>
  <si>
    <t>1試合平均得点</t>
    <rPh sb="1" eb="3">
      <t>シアイ</t>
    </rPh>
    <rPh sb="3" eb="5">
      <t>ヘイキン</t>
    </rPh>
    <rPh sb="5" eb="7">
      <t>トクテン</t>
    </rPh>
    <phoneticPr fontId="1"/>
  </si>
  <si>
    <t>1試合平均失点</t>
    <rPh sb="1" eb="3">
      <t>シアイ</t>
    </rPh>
    <rPh sb="3" eb="5">
      <t>ヘイキン</t>
    </rPh>
    <rPh sb="5" eb="7">
      <t>シッテン</t>
    </rPh>
    <phoneticPr fontId="1"/>
  </si>
  <si>
    <t>●</t>
    <phoneticPr fontId="1"/>
  </si>
  <si>
    <t>△</t>
    <phoneticPr fontId="1"/>
  </si>
  <si>
    <t>13日</t>
    <rPh sb="2" eb="3">
      <t>ニチ</t>
    </rPh>
    <phoneticPr fontId="1"/>
  </si>
  <si>
    <t>チーム内得点割合</t>
    <rPh sb="3" eb="4">
      <t>ナイ</t>
    </rPh>
    <rPh sb="4" eb="6">
      <t>トクテン</t>
    </rPh>
    <rPh sb="6" eb="8">
      <t>ワリアイ</t>
    </rPh>
    <phoneticPr fontId="1"/>
  </si>
  <si>
    <t>雨</t>
    <rPh sb="0" eb="1">
      <t>アメ</t>
    </rPh>
    <phoneticPr fontId="1"/>
  </si>
  <si>
    <t>マリノFC</t>
    <phoneticPr fontId="1"/>
  </si>
  <si>
    <t>だいちSC</t>
    <phoneticPr fontId="1"/>
  </si>
  <si>
    <t>学園FC</t>
    <rPh sb="0" eb="2">
      <t>ガクエン</t>
    </rPh>
    <phoneticPr fontId="1"/>
  </si>
  <si>
    <t>26日</t>
    <rPh sb="2" eb="3">
      <t>ニチ</t>
    </rPh>
    <phoneticPr fontId="1"/>
  </si>
  <si>
    <t>晴れ</t>
    <rPh sb="0" eb="1">
      <t>ハ</t>
    </rPh>
    <phoneticPr fontId="1"/>
  </si>
  <si>
    <t>8月</t>
    <rPh sb="1" eb="2">
      <t>ガツ</t>
    </rPh>
    <phoneticPr fontId="1"/>
  </si>
  <si>
    <t>23日</t>
    <rPh sb="2" eb="3">
      <t>ニチ</t>
    </rPh>
    <phoneticPr fontId="1"/>
  </si>
  <si>
    <t>晴れ</t>
    <phoneticPr fontId="1"/>
  </si>
  <si>
    <t>10月</t>
    <rPh sb="2" eb="3">
      <t>ガツ</t>
    </rPh>
    <phoneticPr fontId="1"/>
  </si>
  <si>
    <t>5日</t>
    <rPh sb="1" eb="2">
      <t>カ</t>
    </rPh>
    <phoneticPr fontId="1"/>
  </si>
  <si>
    <t>ロヴェストG</t>
    <phoneticPr fontId="1"/>
  </si>
  <si>
    <t>12日</t>
    <rPh sb="2" eb="3">
      <t>ニチ</t>
    </rPh>
    <phoneticPr fontId="1"/>
  </si>
  <si>
    <t>交流試合</t>
    <phoneticPr fontId="1"/>
  </si>
  <si>
    <t>ウブッチカップ</t>
    <phoneticPr fontId="1"/>
  </si>
  <si>
    <t>西神中央FC</t>
    <rPh sb="0" eb="1">
      <t>セイ</t>
    </rPh>
    <rPh sb="1" eb="2">
      <t>シン</t>
    </rPh>
    <rPh sb="2" eb="4">
      <t>チュウオウ</t>
    </rPh>
    <phoneticPr fontId="1"/>
  </si>
  <si>
    <t>長尾ウォーズFC</t>
    <rPh sb="0" eb="2">
      <t>ナガオ</t>
    </rPh>
    <phoneticPr fontId="1"/>
  </si>
  <si>
    <t>長尾ウォーズFC</t>
    <phoneticPr fontId="1"/>
  </si>
  <si>
    <t>11月</t>
    <rPh sb="2" eb="3">
      <t>ガツ</t>
    </rPh>
    <phoneticPr fontId="1"/>
  </si>
  <si>
    <t>16日</t>
    <rPh sb="2" eb="3">
      <t>ニチ</t>
    </rPh>
    <phoneticPr fontId="1"/>
  </si>
  <si>
    <t>30日</t>
    <rPh sb="2" eb="3">
      <t>ニチ</t>
    </rPh>
    <phoneticPr fontId="1"/>
  </si>
  <si>
    <t>みさきFC</t>
    <phoneticPr fontId="1"/>
  </si>
  <si>
    <t>24日</t>
    <rPh sb="2" eb="3">
      <t>カ</t>
    </rPh>
    <phoneticPr fontId="1"/>
  </si>
  <si>
    <t>ロヴェスト神戸</t>
    <rPh sb="5" eb="7">
      <t>コウベ</t>
    </rPh>
    <phoneticPr fontId="1"/>
  </si>
  <si>
    <t>ロヴェスト神戸</t>
    <phoneticPr fontId="1"/>
  </si>
  <si>
    <t>6日</t>
    <rPh sb="1" eb="2">
      <t>ニチ</t>
    </rPh>
    <phoneticPr fontId="1"/>
  </si>
  <si>
    <t>1月</t>
    <rPh sb="1" eb="2">
      <t>ガツ</t>
    </rPh>
    <phoneticPr fontId="1"/>
  </si>
  <si>
    <t>他</t>
    <phoneticPr fontId="1"/>
  </si>
  <si>
    <t>井吹台SC</t>
    <rPh sb="0" eb="2">
      <t>イブキ</t>
    </rPh>
    <rPh sb="2" eb="3">
      <t>ダイ</t>
    </rPh>
    <phoneticPr fontId="1"/>
  </si>
  <si>
    <t>1日</t>
    <rPh sb="1" eb="2">
      <t>ニチ</t>
    </rPh>
    <phoneticPr fontId="1"/>
  </si>
  <si>
    <t>平岡北SC</t>
    <rPh sb="0" eb="2">
      <t>ヒラオカ</t>
    </rPh>
    <rPh sb="2" eb="3">
      <t>キタ</t>
    </rPh>
    <phoneticPr fontId="1"/>
  </si>
  <si>
    <t>井吹台SC</t>
    <phoneticPr fontId="1"/>
  </si>
  <si>
    <t>8日</t>
    <rPh sb="1" eb="2">
      <t>ニチ</t>
    </rPh>
    <phoneticPr fontId="1"/>
  </si>
  <si>
    <t>-</t>
    <phoneticPr fontId="1"/>
  </si>
  <si>
    <t>22日</t>
    <rPh sb="2" eb="3">
      <t>ニチ</t>
    </rPh>
    <phoneticPr fontId="1"/>
  </si>
  <si>
    <t>4月</t>
    <rPh sb="1" eb="2">
      <t>ツキ</t>
    </rPh>
    <phoneticPr fontId="1"/>
  </si>
  <si>
    <t>19日</t>
    <rPh sb="2" eb="3">
      <t>ニチ</t>
    </rPh>
    <phoneticPr fontId="1"/>
  </si>
  <si>
    <t>FC玉津</t>
    <phoneticPr fontId="1"/>
  </si>
  <si>
    <t>押部FC</t>
    <phoneticPr fontId="1"/>
  </si>
  <si>
    <t>-</t>
    <phoneticPr fontId="1"/>
  </si>
  <si>
    <t>雨/曇り</t>
    <rPh sb="0" eb="1">
      <t>アメ</t>
    </rPh>
    <rPh sb="2" eb="3">
      <t>クモ</t>
    </rPh>
    <phoneticPr fontId="1"/>
  </si>
  <si>
    <t>垂水スポーツガーデン</t>
    <rPh sb="0" eb="2">
      <t>タルミ</t>
    </rPh>
    <phoneticPr fontId="1"/>
  </si>
  <si>
    <t>20日</t>
    <rPh sb="2" eb="3">
      <t>ニチ</t>
    </rPh>
    <phoneticPr fontId="1"/>
  </si>
  <si>
    <t>明石海浜公園</t>
    <rPh sb="0" eb="2">
      <t>アカシ</t>
    </rPh>
    <rPh sb="2" eb="4">
      <t>カイヒン</t>
    </rPh>
    <rPh sb="4" eb="6">
      <t>コウエン</t>
    </rPh>
    <phoneticPr fontId="1"/>
  </si>
  <si>
    <t>28日</t>
    <rPh sb="2" eb="3">
      <t>ニチ</t>
    </rPh>
    <phoneticPr fontId="1"/>
  </si>
  <si>
    <t>快</t>
    <rPh sb="0" eb="1">
      <t>カイ</t>
    </rPh>
    <phoneticPr fontId="1"/>
  </si>
  <si>
    <t>瑛太郎</t>
    <rPh sb="0" eb="1">
      <t>エイ</t>
    </rPh>
    <rPh sb="1" eb="3">
      <t>タロウ</t>
    </rPh>
    <phoneticPr fontId="1"/>
  </si>
  <si>
    <t>快</t>
    <phoneticPr fontId="1"/>
  </si>
  <si>
    <t>快×2、瑛太郎×4、准梧、嘉人×3</t>
    <rPh sb="0" eb="1">
      <t>カイ</t>
    </rPh>
    <rPh sb="4" eb="5">
      <t>エイ</t>
    </rPh>
    <rPh sb="5" eb="7">
      <t>タロウ</t>
    </rPh>
    <rPh sb="10" eb="11">
      <t>ジュン</t>
    </rPh>
    <rPh sb="11" eb="12">
      <t>ゴ</t>
    </rPh>
    <rPh sb="13" eb="15">
      <t>ヨシト</t>
    </rPh>
    <phoneticPr fontId="1"/>
  </si>
  <si>
    <t>快、瑛太郎、准梧×4、嘉人×4</t>
    <rPh sb="0" eb="1">
      <t>カイ</t>
    </rPh>
    <rPh sb="2" eb="3">
      <t>エイ</t>
    </rPh>
    <rPh sb="3" eb="5">
      <t>タロウ</t>
    </rPh>
    <rPh sb="11" eb="13">
      <t>ヨシト</t>
    </rPh>
    <phoneticPr fontId="1"/>
  </si>
  <si>
    <t>嘉人</t>
    <rPh sb="0" eb="2">
      <t>ヨシト</t>
    </rPh>
    <phoneticPr fontId="1"/>
  </si>
  <si>
    <t>快、准梧×6</t>
    <rPh sb="0" eb="1">
      <t>カイ</t>
    </rPh>
    <rPh sb="2" eb="3">
      <t>ジュン</t>
    </rPh>
    <phoneticPr fontId="1"/>
  </si>
  <si>
    <t>快×2、瑛太郎×3</t>
    <rPh sb="0" eb="1">
      <t>カイ</t>
    </rPh>
    <rPh sb="4" eb="5">
      <t>エイ</t>
    </rPh>
    <rPh sb="5" eb="7">
      <t>タロウ</t>
    </rPh>
    <phoneticPr fontId="1"/>
  </si>
  <si>
    <t>准梧</t>
    <rPh sb="0" eb="1">
      <t>ジュン</t>
    </rPh>
    <rPh sb="1" eb="2">
      <t>ゴ</t>
    </rPh>
    <phoneticPr fontId="1"/>
  </si>
  <si>
    <t>ｰ</t>
    <phoneticPr fontId="1"/>
  </si>
  <si>
    <t>6月</t>
    <phoneticPr fontId="1"/>
  </si>
  <si>
    <t>レッドスターFC</t>
    <phoneticPr fontId="1"/>
  </si>
  <si>
    <t>パルセイロ稲美FC</t>
    <rPh sb="5" eb="7">
      <t>イナミ</t>
    </rPh>
    <phoneticPr fontId="1"/>
  </si>
  <si>
    <t>パルセイロ稲美FC</t>
    <phoneticPr fontId="1"/>
  </si>
  <si>
    <t>SCクリヴォーネ</t>
    <phoneticPr fontId="1"/>
  </si>
  <si>
    <t>快、瑛太郎</t>
    <phoneticPr fontId="1"/>
  </si>
  <si>
    <t>快×8、瑛太郎×2、准梧×8、嘉人</t>
    <rPh sb="0" eb="1">
      <t>カイ</t>
    </rPh>
    <rPh sb="4" eb="5">
      <t>エイ</t>
    </rPh>
    <rPh sb="5" eb="7">
      <t>タロウ</t>
    </rPh>
    <rPh sb="10" eb="11">
      <t>ジュン</t>
    </rPh>
    <rPh sb="11" eb="12">
      <t>ゴ</t>
    </rPh>
    <rPh sb="15" eb="17">
      <t>ヨシト</t>
    </rPh>
    <phoneticPr fontId="1"/>
  </si>
  <si>
    <t>快×3、瑛太郎×2、凛人</t>
    <rPh sb="10" eb="11">
      <t>リン</t>
    </rPh>
    <phoneticPr fontId="1"/>
  </si>
  <si>
    <t>凛人</t>
    <rPh sb="0" eb="1">
      <t>リン</t>
    </rPh>
    <rPh sb="1" eb="2">
      <t>ヒト</t>
    </rPh>
    <phoneticPr fontId="1"/>
  </si>
  <si>
    <t>快×2、瑛太郎×2、嘉人</t>
    <phoneticPr fontId="1"/>
  </si>
  <si>
    <t>快×2</t>
    <phoneticPr fontId="1"/>
  </si>
  <si>
    <t>FCグラシオン豊中</t>
    <rPh sb="7" eb="9">
      <t>トヨナカ</t>
    </rPh>
    <phoneticPr fontId="1"/>
  </si>
  <si>
    <t>FCグラシオン豊中</t>
    <phoneticPr fontId="1"/>
  </si>
  <si>
    <t>FCグラシオン大阪</t>
    <rPh sb="7" eb="9">
      <t>オオサカ</t>
    </rPh>
    <phoneticPr fontId="1"/>
  </si>
  <si>
    <t>アーバンペガサスFC</t>
    <phoneticPr fontId="1"/>
  </si>
  <si>
    <t>FC YOKEN西宮</t>
    <rPh sb="8" eb="10">
      <t>ニシノミヤ</t>
    </rPh>
    <phoneticPr fontId="1"/>
  </si>
  <si>
    <t>ウブッチスプリングカップ
（準優勝／4チーム）
MVP：内橋 快</t>
    <rPh sb="14" eb="17">
      <t>ジュンユウショウ</t>
    </rPh>
    <rPh sb="28" eb="30">
      <t>ウチハシ</t>
    </rPh>
    <rPh sb="31" eb="32">
      <t>カイ</t>
    </rPh>
    <phoneticPr fontId="1"/>
  </si>
  <si>
    <t>FCグラシオンカップ
（準優勝／6チーム）
大会得点王：内橋 快</t>
    <rPh sb="12" eb="15">
      <t>ジュンユウショウ</t>
    </rPh>
    <rPh sb="22" eb="24">
      <t>タイカイ</t>
    </rPh>
    <rPh sb="24" eb="27">
      <t>トクテンオウ</t>
    </rPh>
    <rPh sb="28" eb="30">
      <t>ウチハシ</t>
    </rPh>
    <rPh sb="31" eb="32">
      <t>カイ</t>
    </rPh>
    <phoneticPr fontId="1"/>
  </si>
  <si>
    <t>西野田工科高校</t>
    <rPh sb="0" eb="1">
      <t>ニシ</t>
    </rPh>
    <rPh sb="1" eb="3">
      <t>ノダ</t>
    </rPh>
    <rPh sb="3" eb="5">
      <t>コウカ</t>
    </rPh>
    <rPh sb="5" eb="7">
      <t>コウコウ</t>
    </rPh>
    <phoneticPr fontId="1"/>
  </si>
  <si>
    <t>4日</t>
    <rPh sb="1" eb="2">
      <t>カ</t>
    </rPh>
    <phoneticPr fontId="1"/>
  </si>
  <si>
    <t>7月</t>
    <rPh sb="1" eb="2">
      <t>ガツ</t>
    </rPh>
    <phoneticPr fontId="1"/>
  </si>
  <si>
    <t>快、瑛太郎×2</t>
    <rPh sb="0" eb="1">
      <t>カイ</t>
    </rPh>
    <rPh sb="2" eb="3">
      <t>エイ</t>
    </rPh>
    <rPh sb="3" eb="5">
      <t>タロウ</t>
    </rPh>
    <phoneticPr fontId="1"/>
  </si>
  <si>
    <t>快×4、瑛太郎、准梧、嘉人</t>
    <rPh sb="0" eb="1">
      <t>カイ</t>
    </rPh>
    <rPh sb="4" eb="5">
      <t>エイ</t>
    </rPh>
    <rPh sb="5" eb="7">
      <t>タロウ</t>
    </rPh>
    <rPh sb="8" eb="9">
      <t>ジュン</t>
    </rPh>
    <rPh sb="9" eb="10">
      <t>ゴ</t>
    </rPh>
    <rPh sb="11" eb="13">
      <t>ヨシト</t>
    </rPh>
    <phoneticPr fontId="1"/>
  </si>
  <si>
    <t>瑛太郎、嘉人</t>
    <rPh sb="0" eb="1">
      <t>エイ</t>
    </rPh>
    <rPh sb="1" eb="3">
      <t>タロウ</t>
    </rPh>
    <rPh sb="4" eb="6">
      <t>ヨシト</t>
    </rPh>
    <phoneticPr fontId="1"/>
  </si>
  <si>
    <t>舞子台緑地公園</t>
    <rPh sb="0" eb="2">
      <t>マイコ</t>
    </rPh>
    <rPh sb="2" eb="3">
      <t>ダイ</t>
    </rPh>
    <rPh sb="3" eb="5">
      <t>リョクチ</t>
    </rPh>
    <rPh sb="5" eb="7">
      <t>コウエン</t>
    </rPh>
    <phoneticPr fontId="1"/>
  </si>
  <si>
    <t>快×4、瑛太郎×4、拓也</t>
    <rPh sb="10" eb="12">
      <t>タクヤ</t>
    </rPh>
    <phoneticPr fontId="1"/>
  </si>
  <si>
    <t>快、瑛太郎、准梧、直寛</t>
    <rPh sb="9" eb="10">
      <t>ナオ</t>
    </rPh>
    <rPh sb="10" eb="11">
      <t>ヒロ</t>
    </rPh>
    <phoneticPr fontId="1"/>
  </si>
  <si>
    <t>快、瑛太郎、准梧、凛人</t>
    <rPh sb="9" eb="10">
      <t>リン</t>
    </rPh>
    <rPh sb="10" eb="11">
      <t>ヒト</t>
    </rPh>
    <phoneticPr fontId="1"/>
  </si>
  <si>
    <t>快×2、瑛太郎×2、准梧×2、OG×2</t>
    <phoneticPr fontId="1"/>
  </si>
  <si>
    <t>拓也</t>
    <rPh sb="0" eb="2">
      <t>タクヤ</t>
    </rPh>
    <phoneticPr fontId="1"/>
  </si>
  <si>
    <t>本多聞小学校</t>
    <phoneticPr fontId="1"/>
  </si>
  <si>
    <t>25日</t>
    <phoneticPr fontId="1"/>
  </si>
  <si>
    <t>井吹台SC</t>
    <phoneticPr fontId="1"/>
  </si>
  <si>
    <t>-</t>
    <phoneticPr fontId="1"/>
  </si>
  <si>
    <t>○</t>
    <phoneticPr fontId="1"/>
  </si>
  <si>
    <t>快、瑛太郎、幹也</t>
    <rPh sb="6" eb="8">
      <t>ミキヤ</t>
    </rPh>
    <phoneticPr fontId="1"/>
  </si>
  <si>
    <t>新多聞SC</t>
    <rPh sb="0" eb="1">
      <t>シン</t>
    </rPh>
    <rPh sb="1" eb="3">
      <t>タモン</t>
    </rPh>
    <phoneticPr fontId="1"/>
  </si>
  <si>
    <t>瑛太郎×2</t>
    <phoneticPr fontId="1"/>
  </si>
  <si>
    <t>新多聞SC</t>
    <phoneticPr fontId="1"/>
  </si>
  <si>
    <t>井吹西小学校</t>
    <rPh sb="0" eb="2">
      <t>イブキ</t>
    </rPh>
    <rPh sb="2" eb="3">
      <t>ニシ</t>
    </rPh>
    <rPh sb="3" eb="6">
      <t>ショウガッコウ</t>
    </rPh>
    <phoneticPr fontId="1"/>
  </si>
  <si>
    <t>2015年度 東舞子サッカークラブU-7　試合結果</t>
    <rPh sb="21" eb="23">
      <t>シアイ</t>
    </rPh>
    <rPh sb="23" eb="25">
      <t>ケッカ</t>
    </rPh>
    <phoneticPr fontId="1"/>
  </si>
  <si>
    <t>玉津第一小学校</t>
    <rPh sb="0" eb="2">
      <t>タマツ</t>
    </rPh>
    <rPh sb="2" eb="4">
      <t>ダイイチ</t>
    </rPh>
    <rPh sb="4" eb="7">
      <t>ショウガッコウ</t>
    </rPh>
    <phoneticPr fontId="1"/>
  </si>
  <si>
    <t>快×3、瑛太郎×2、嘉人</t>
    <phoneticPr fontId="1"/>
  </si>
  <si>
    <t>嘉人</t>
    <phoneticPr fontId="1"/>
  </si>
  <si>
    <t>瑛太郎×2、嘉人</t>
    <phoneticPr fontId="1"/>
  </si>
  <si>
    <t>瑛太郎×2、拓也</t>
    <phoneticPr fontId="1"/>
  </si>
  <si>
    <t>快、瑛太郎、拓也×2</t>
    <phoneticPr fontId="1"/>
  </si>
  <si>
    <t>瑛太郎×2、慶</t>
    <rPh sb="6" eb="7">
      <t>ケイ</t>
    </rPh>
    <phoneticPr fontId="1"/>
  </si>
  <si>
    <t>慶</t>
    <rPh sb="0" eb="1">
      <t>ケイ</t>
    </rPh>
    <phoneticPr fontId="1"/>
  </si>
  <si>
    <t>瑛太郎×4、准梧、直寛、嘉人</t>
    <phoneticPr fontId="1"/>
  </si>
  <si>
    <t>瑛太郎、准梧</t>
    <phoneticPr fontId="1"/>
  </si>
  <si>
    <t>瑛太郎</t>
    <phoneticPr fontId="1"/>
  </si>
  <si>
    <t>准梧</t>
    <phoneticPr fontId="1"/>
  </si>
  <si>
    <t>9月</t>
    <rPh sb="1" eb="2">
      <t>ガツ</t>
    </rPh>
    <phoneticPr fontId="1"/>
  </si>
  <si>
    <t>FC玉津U-8</t>
    <phoneticPr fontId="1"/>
  </si>
  <si>
    <t>風河、嘉人</t>
    <rPh sb="0" eb="1">
      <t>フウ</t>
    </rPh>
    <rPh sb="1" eb="2">
      <t>ガ</t>
    </rPh>
    <rPh sb="3" eb="5">
      <t>ヨシト</t>
    </rPh>
    <phoneticPr fontId="1"/>
  </si>
  <si>
    <t>快、風河×2</t>
    <rPh sb="0" eb="1">
      <t>カイ</t>
    </rPh>
    <rPh sb="2" eb="3">
      <t>フウ</t>
    </rPh>
    <rPh sb="3" eb="4">
      <t>ガ</t>
    </rPh>
    <phoneticPr fontId="1"/>
  </si>
  <si>
    <t>快、瑛太郎×3、准梧、風河×2</t>
    <rPh sb="0" eb="1">
      <t>カイ</t>
    </rPh>
    <rPh sb="2" eb="3">
      <t>エイ</t>
    </rPh>
    <rPh sb="3" eb="5">
      <t>タロウ</t>
    </rPh>
    <rPh sb="8" eb="9">
      <t>ジュン</t>
    </rPh>
    <rPh sb="9" eb="10">
      <t>ゴ</t>
    </rPh>
    <rPh sb="11" eb="12">
      <t>フウ</t>
    </rPh>
    <rPh sb="12" eb="13">
      <t>ガ</t>
    </rPh>
    <phoneticPr fontId="1"/>
  </si>
  <si>
    <t>風河</t>
    <rPh sb="0" eb="1">
      <t>フウ</t>
    </rPh>
    <rPh sb="1" eb="2">
      <t>ガ</t>
    </rPh>
    <phoneticPr fontId="1"/>
  </si>
  <si>
    <t>風河×2</t>
    <rPh sb="0" eb="1">
      <t>フウ</t>
    </rPh>
    <rPh sb="1" eb="2">
      <t>ガ</t>
    </rPh>
    <phoneticPr fontId="1"/>
  </si>
  <si>
    <t>学園FC</t>
    <phoneticPr fontId="1"/>
  </si>
  <si>
    <t>垂水スポーツガーデン</t>
    <phoneticPr fontId="1"/>
  </si>
  <si>
    <t>快×2、准梧×2、風河×2、嘉人</t>
    <rPh sb="0" eb="1">
      <t>カイ</t>
    </rPh>
    <rPh sb="4" eb="5">
      <t>ジュン</t>
    </rPh>
    <rPh sb="5" eb="6">
      <t>ゴ</t>
    </rPh>
    <rPh sb="9" eb="10">
      <t>フウ</t>
    </rPh>
    <rPh sb="10" eb="11">
      <t>ガ</t>
    </rPh>
    <rPh sb="14" eb="16">
      <t>ヨシト</t>
    </rPh>
    <phoneticPr fontId="1"/>
  </si>
  <si>
    <t>快×2、瑛太郎×2、風河×5</t>
    <rPh sb="0" eb="1">
      <t>カイ</t>
    </rPh>
    <rPh sb="4" eb="5">
      <t>エイ</t>
    </rPh>
    <rPh sb="5" eb="7">
      <t>タロウ</t>
    </rPh>
    <rPh sb="10" eb="11">
      <t>フウ</t>
    </rPh>
    <rPh sb="11" eb="12">
      <t>ガ</t>
    </rPh>
    <phoneticPr fontId="1"/>
  </si>
  <si>
    <t>拓也、詠大</t>
    <rPh sb="0" eb="2">
      <t>タクヤ</t>
    </rPh>
    <rPh sb="3" eb="4">
      <t>エイ</t>
    </rPh>
    <rPh sb="4" eb="5">
      <t>タ</t>
    </rPh>
    <phoneticPr fontId="1"/>
  </si>
  <si>
    <t>快、瑛太郎×2、風河</t>
    <rPh sb="0" eb="1">
      <t>カイ</t>
    </rPh>
    <rPh sb="2" eb="3">
      <t>エイ</t>
    </rPh>
    <rPh sb="3" eb="5">
      <t>タロウ</t>
    </rPh>
    <rPh sb="8" eb="9">
      <t>フウ</t>
    </rPh>
    <rPh sb="9" eb="10">
      <t>ガ</t>
    </rPh>
    <phoneticPr fontId="1"/>
  </si>
  <si>
    <t>詠大</t>
    <rPh sb="0" eb="1">
      <t>エイ</t>
    </rPh>
    <rPh sb="1" eb="2">
      <t>タ</t>
    </rPh>
    <phoneticPr fontId="1"/>
  </si>
  <si>
    <t>幹也</t>
    <phoneticPr fontId="1"/>
  </si>
  <si>
    <t>直寛</t>
    <phoneticPr fontId="1"/>
  </si>
  <si>
    <t>三木協同学苑</t>
    <phoneticPr fontId="1"/>
  </si>
  <si>
    <t>霞ヶ丘学園SC</t>
    <rPh sb="0" eb="3">
      <t>カスミガオカ</t>
    </rPh>
    <rPh sb="3" eb="5">
      <t>ガクエン</t>
    </rPh>
    <phoneticPr fontId="1"/>
  </si>
  <si>
    <t>押部FC</t>
    <rPh sb="0" eb="1">
      <t>オ</t>
    </rPh>
    <phoneticPr fontId="1"/>
  </si>
  <si>
    <t>晴れ</t>
    <phoneticPr fontId="1"/>
  </si>
  <si>
    <t>ロヴェストG</t>
    <phoneticPr fontId="1"/>
  </si>
  <si>
    <t>○</t>
    <phoneticPr fontId="1"/>
  </si>
  <si>
    <t>○</t>
    <phoneticPr fontId="1"/>
  </si>
  <si>
    <t>●</t>
    <phoneticPr fontId="1"/>
  </si>
  <si>
    <t>瑛太郎×5、拓也、風河×3</t>
    <rPh sb="6" eb="8">
      <t>タクヤ</t>
    </rPh>
    <phoneticPr fontId="1"/>
  </si>
  <si>
    <t>快、瑛太郎×3、准梧、拓也、風河×2</t>
    <rPh sb="0" eb="1">
      <t>カイ</t>
    </rPh>
    <rPh sb="8" eb="9">
      <t>ジュン</t>
    </rPh>
    <rPh sb="9" eb="10">
      <t>ゴ</t>
    </rPh>
    <phoneticPr fontId="1"/>
  </si>
  <si>
    <t>曇り</t>
    <rPh sb="0" eb="1">
      <t>クモ</t>
    </rPh>
    <phoneticPr fontId="1"/>
  </si>
  <si>
    <t>快×3、准梧、凛人、拓也、嘉人</t>
    <rPh sb="0" eb="1">
      <t>カイ</t>
    </rPh>
    <rPh sb="4" eb="5">
      <t>ジュン</t>
    </rPh>
    <rPh sb="5" eb="6">
      <t>ゴ</t>
    </rPh>
    <rPh sb="7" eb="8">
      <t>リン</t>
    </rPh>
    <rPh sb="8" eb="9">
      <t>ヒト</t>
    </rPh>
    <rPh sb="10" eb="12">
      <t>タクヤ</t>
    </rPh>
    <rPh sb="13" eb="15">
      <t>ヨシト</t>
    </rPh>
    <phoneticPr fontId="1"/>
  </si>
  <si>
    <t>快×3、瑛太郎×2、凛人、拓也、風河×4、詠大</t>
    <rPh sb="0" eb="1">
      <t>カイ</t>
    </rPh>
    <rPh sb="4" eb="5">
      <t>エイ</t>
    </rPh>
    <rPh sb="5" eb="7">
      <t>タロウ</t>
    </rPh>
    <rPh sb="10" eb="11">
      <t>リン</t>
    </rPh>
    <rPh sb="11" eb="12">
      <t>ヒト</t>
    </rPh>
    <rPh sb="13" eb="15">
      <t>タクヤ</t>
    </rPh>
    <rPh sb="16" eb="17">
      <t>フウ</t>
    </rPh>
    <rPh sb="17" eb="18">
      <t>ガ</t>
    </rPh>
    <rPh sb="21" eb="22">
      <t>エイ</t>
    </rPh>
    <rPh sb="22" eb="23">
      <t>タ</t>
    </rPh>
    <phoneticPr fontId="1"/>
  </si>
  <si>
    <t>准梧×2、直寛、拓也×2、慶、嘉人×2</t>
    <rPh sb="5" eb="6">
      <t>ナオ</t>
    </rPh>
    <rPh sb="6" eb="7">
      <t>ヒロ</t>
    </rPh>
    <rPh sb="8" eb="10">
      <t>タクヤ</t>
    </rPh>
    <rPh sb="13" eb="14">
      <t>ケイ</t>
    </rPh>
    <rPh sb="15" eb="17">
      <t>ヨシト</t>
    </rPh>
    <phoneticPr fontId="1"/>
  </si>
  <si>
    <t>准梧、拓也×3</t>
    <rPh sb="0" eb="1">
      <t>ジュン</t>
    </rPh>
    <rPh sb="1" eb="2">
      <t>ゴ</t>
    </rPh>
    <rPh sb="3" eb="5">
      <t>タクヤ</t>
    </rPh>
    <phoneticPr fontId="1"/>
  </si>
  <si>
    <t>交流試合</t>
    <rPh sb="0" eb="2">
      <t>コウリュウ</t>
    </rPh>
    <rPh sb="2" eb="4">
      <t>シアイ</t>
    </rPh>
    <phoneticPr fontId="1"/>
  </si>
  <si>
    <t>ステラカップ
（優勝／4チーム）
MVP：児玉 瑛太郎</t>
    <rPh sb="21" eb="23">
      <t>コダマ</t>
    </rPh>
    <rPh sb="24" eb="25">
      <t>エイ</t>
    </rPh>
    <rPh sb="25" eb="27">
      <t>タロウ</t>
    </rPh>
    <phoneticPr fontId="1"/>
  </si>
  <si>
    <t>快×2、凛人×2、風河×4、嘉人</t>
    <rPh sb="0" eb="1">
      <t>カイ</t>
    </rPh>
    <rPh sb="4" eb="5">
      <t>リン</t>
    </rPh>
    <rPh sb="5" eb="6">
      <t>ヒト</t>
    </rPh>
    <rPh sb="9" eb="10">
      <t>フウ</t>
    </rPh>
    <rPh sb="10" eb="11">
      <t>ガ</t>
    </rPh>
    <rPh sb="14" eb="15">
      <t>ヒロ</t>
    </rPh>
    <rPh sb="15" eb="16">
      <t>ト</t>
    </rPh>
    <phoneticPr fontId="1"/>
  </si>
  <si>
    <t>瑛太郎、拓也×2、風河×5、嘉人</t>
    <rPh sb="0" eb="1">
      <t>エイ</t>
    </rPh>
    <rPh sb="1" eb="3">
      <t>タロウ</t>
    </rPh>
    <rPh sb="4" eb="6">
      <t>タクヤ</t>
    </rPh>
    <rPh sb="9" eb="10">
      <t>フウ</t>
    </rPh>
    <rPh sb="10" eb="11">
      <t>ガ</t>
    </rPh>
    <rPh sb="14" eb="15">
      <t>ヒロ</t>
    </rPh>
    <rPh sb="15" eb="16">
      <t>ト</t>
    </rPh>
    <phoneticPr fontId="1"/>
  </si>
  <si>
    <t>瑛太郎、准梧、詠大</t>
    <rPh sb="0" eb="1">
      <t>エイ</t>
    </rPh>
    <rPh sb="1" eb="3">
      <t>タロウ</t>
    </rPh>
    <rPh sb="4" eb="5">
      <t>ジュン</t>
    </rPh>
    <rPh sb="5" eb="6">
      <t>ゴ</t>
    </rPh>
    <rPh sb="7" eb="8">
      <t>エイ</t>
    </rPh>
    <rPh sb="8" eb="9">
      <t>タ</t>
    </rPh>
    <phoneticPr fontId="1"/>
  </si>
  <si>
    <t>快、瑛太郎×2、風河×2、詠大</t>
    <rPh sb="0" eb="1">
      <t>カイ</t>
    </rPh>
    <rPh sb="2" eb="3">
      <t>エイ</t>
    </rPh>
    <rPh sb="3" eb="5">
      <t>タロウ</t>
    </rPh>
    <rPh sb="8" eb="9">
      <t>フウ</t>
    </rPh>
    <rPh sb="9" eb="10">
      <t>ガ</t>
    </rPh>
    <rPh sb="13" eb="14">
      <t>エイ</t>
    </rPh>
    <rPh sb="14" eb="15">
      <t>タ</t>
    </rPh>
    <phoneticPr fontId="1"/>
  </si>
  <si>
    <t>12月</t>
    <rPh sb="2" eb="3">
      <t>ガツ</t>
    </rPh>
    <phoneticPr fontId="1"/>
  </si>
  <si>
    <t>出合小学校</t>
    <rPh sb="0" eb="2">
      <t>デア</t>
    </rPh>
    <rPh sb="2" eb="5">
      <t>ショウガッコウ</t>
    </rPh>
    <phoneticPr fontId="1"/>
  </si>
  <si>
    <t>風河×2、詠大</t>
    <rPh sb="0" eb="1">
      <t>フウ</t>
    </rPh>
    <rPh sb="1" eb="2">
      <t>ガ</t>
    </rPh>
    <rPh sb="5" eb="6">
      <t>エイ</t>
    </rPh>
    <rPh sb="6" eb="7">
      <t>タ</t>
    </rPh>
    <phoneticPr fontId="1"/>
  </si>
  <si>
    <t>10日</t>
    <rPh sb="2" eb="3">
      <t>カ</t>
    </rPh>
    <phoneticPr fontId="1"/>
  </si>
  <si>
    <t>山手小学校</t>
    <rPh sb="0" eb="2">
      <t>ヤマテ</t>
    </rPh>
    <rPh sb="2" eb="5">
      <t>ショウガッコウ</t>
    </rPh>
    <phoneticPr fontId="1"/>
  </si>
  <si>
    <t>やまてSC</t>
    <phoneticPr fontId="1"/>
  </si>
  <si>
    <t>9日</t>
    <rPh sb="1" eb="2">
      <t>カ</t>
    </rPh>
    <phoneticPr fontId="1"/>
  </si>
  <si>
    <t>ATS</t>
    <phoneticPr fontId="1"/>
  </si>
  <si>
    <t>快、准梧、風河×2、詠大×2</t>
    <rPh sb="0" eb="1">
      <t>カイ</t>
    </rPh>
    <rPh sb="2" eb="3">
      <t>ジュン</t>
    </rPh>
    <rPh sb="3" eb="4">
      <t>ゴ</t>
    </rPh>
    <rPh sb="5" eb="6">
      <t>フウ</t>
    </rPh>
    <rPh sb="6" eb="7">
      <t>ガ</t>
    </rPh>
    <rPh sb="10" eb="11">
      <t>エイ</t>
    </rPh>
    <rPh sb="11" eb="12">
      <t>タ</t>
    </rPh>
    <phoneticPr fontId="1"/>
  </si>
  <si>
    <t>快、風河×5、嘉人×2</t>
    <rPh sb="0" eb="1">
      <t>カイ</t>
    </rPh>
    <rPh sb="2" eb="3">
      <t>フウ</t>
    </rPh>
    <rPh sb="3" eb="4">
      <t>ガ</t>
    </rPh>
    <rPh sb="7" eb="9">
      <t>ヨシト</t>
    </rPh>
    <phoneticPr fontId="1"/>
  </si>
  <si>
    <t>快、凛人、慶</t>
    <rPh sb="0" eb="1">
      <t>カイ</t>
    </rPh>
    <rPh sb="2" eb="3">
      <t>リン</t>
    </rPh>
    <rPh sb="3" eb="4">
      <t>ヒト</t>
    </rPh>
    <rPh sb="5" eb="6">
      <t>ケイ</t>
    </rPh>
    <phoneticPr fontId="1"/>
  </si>
  <si>
    <t>凛人、風河×5</t>
    <rPh sb="3" eb="4">
      <t>フウ</t>
    </rPh>
    <rPh sb="4" eb="5">
      <t>ガ</t>
    </rPh>
    <phoneticPr fontId="1"/>
  </si>
  <si>
    <t>何試合に1得点しているか</t>
    <rPh sb="0" eb="3">
      <t>ナンシアイ</t>
    </rPh>
    <rPh sb="5" eb="7">
      <t>トクテン</t>
    </rPh>
    <phoneticPr fontId="1"/>
  </si>
  <si>
    <t>1試合に何得点しているか</t>
    <rPh sb="1" eb="3">
      <t>シアイ</t>
    </rPh>
    <rPh sb="4" eb="5">
      <t>ナン</t>
    </rPh>
    <rPh sb="5" eb="7">
      <t>トクテン</t>
    </rPh>
    <phoneticPr fontId="1"/>
  </si>
  <si>
    <t>晴れ</t>
    <phoneticPr fontId="1"/>
  </si>
  <si>
    <t>晴れ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</si>
  <si>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</si>
  <si>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</si>
  <si>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</si>
  <si>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</si>
  <si>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快×2、直寛×2、風河×4、詠大、嘉人×3</t>
    <rPh sb="0" eb="1">
      <t>カイ</t>
    </rPh>
    <rPh sb="4" eb="5">
      <t>ナオ</t>
    </rPh>
    <rPh sb="5" eb="6">
      <t>ヒロ</t>
    </rPh>
    <rPh sb="9" eb="10">
      <t>フウ</t>
    </rPh>
    <rPh sb="10" eb="11">
      <t>ガ</t>
    </rPh>
    <rPh sb="14" eb="15">
      <t>エイ</t>
    </rPh>
    <rPh sb="15" eb="16">
      <t>タ</t>
    </rPh>
    <rPh sb="17" eb="19">
      <t>ヨシト</t>
    </rPh>
    <phoneticPr fontId="1"/>
  </si>
  <si>
    <t>准梧×3、風河×2、詠大×3、嘉人、碧、幹也</t>
    <rPh sb="0" eb="1">
      <t>ジュン</t>
    </rPh>
    <rPh sb="1" eb="2">
      <t>ゴ</t>
    </rPh>
    <rPh sb="5" eb="6">
      <t>フウ</t>
    </rPh>
    <rPh sb="6" eb="7">
      <t>ガ</t>
    </rPh>
    <rPh sb="10" eb="11">
      <t>エイ</t>
    </rPh>
    <rPh sb="11" eb="12">
      <t>タ</t>
    </rPh>
    <rPh sb="15" eb="17">
      <t>ヨシト</t>
    </rPh>
    <rPh sb="18" eb="19">
      <t>アオイ</t>
    </rPh>
    <rPh sb="20" eb="22">
      <t>ミキヤ</t>
    </rPh>
    <phoneticPr fontId="1"/>
  </si>
  <si>
    <t>快、拓也</t>
    <rPh sb="0" eb="1">
      <t>カイ</t>
    </rPh>
    <rPh sb="2" eb="4">
      <t>タクヤ</t>
    </rPh>
    <phoneticPr fontId="1"/>
  </si>
  <si>
    <t>碧</t>
    <rPh sb="0" eb="1">
      <t>アオイ</t>
    </rPh>
    <phoneticPr fontId="1"/>
  </si>
  <si>
    <t>岩岡小学校</t>
    <rPh sb="0" eb="2">
      <t>イワオカ</t>
    </rPh>
    <rPh sb="2" eb="5">
      <t>ショウガッコウ</t>
    </rPh>
    <phoneticPr fontId="1"/>
  </si>
  <si>
    <t>○</t>
    <phoneticPr fontId="1"/>
  </si>
  <si>
    <t>○</t>
    <phoneticPr fontId="1"/>
  </si>
  <si>
    <t>●</t>
    <phoneticPr fontId="1"/>
  </si>
  <si>
    <t>瑛太郎×2、風河、奏丁</t>
    <rPh sb="0" eb="1">
      <t>エイ</t>
    </rPh>
    <rPh sb="1" eb="3">
      <t>タロウ</t>
    </rPh>
    <rPh sb="6" eb="7">
      <t>フウ</t>
    </rPh>
    <rPh sb="7" eb="8">
      <t>ガ</t>
    </rPh>
    <rPh sb="9" eb="10">
      <t>カナ</t>
    </rPh>
    <rPh sb="10" eb="11">
      <t>チョウ</t>
    </rPh>
    <phoneticPr fontId="1"/>
  </si>
  <si>
    <t>快、瑛太郎、准梧×2、風河×6、OG</t>
    <rPh sb="0" eb="1">
      <t>カイ</t>
    </rPh>
    <rPh sb="2" eb="3">
      <t>エイ</t>
    </rPh>
    <rPh sb="3" eb="5">
      <t>タロウ</t>
    </rPh>
    <rPh sb="6" eb="7">
      <t>ジュン</t>
    </rPh>
    <rPh sb="7" eb="8">
      <t>ゴ</t>
    </rPh>
    <rPh sb="11" eb="12">
      <t>フウ</t>
    </rPh>
    <rPh sb="12" eb="13">
      <t>ガ</t>
    </rPh>
    <phoneticPr fontId="1"/>
  </si>
  <si>
    <t>快×2、瑛太郎、准梧、拓也、風河×3</t>
    <rPh sb="0" eb="1">
      <t>カイ</t>
    </rPh>
    <rPh sb="4" eb="5">
      <t>エイ</t>
    </rPh>
    <rPh sb="5" eb="7">
      <t>タロウ</t>
    </rPh>
    <rPh sb="8" eb="9">
      <t>ジュン</t>
    </rPh>
    <rPh sb="9" eb="10">
      <t>ゴ</t>
    </rPh>
    <rPh sb="11" eb="13">
      <t>タクヤ</t>
    </rPh>
    <rPh sb="14" eb="15">
      <t>フウ</t>
    </rPh>
    <rPh sb="15" eb="16">
      <t>ガ</t>
    </rPh>
    <phoneticPr fontId="1"/>
  </si>
  <si>
    <t>奏丁</t>
    <rPh sb="0" eb="1">
      <t>カナ</t>
    </rPh>
    <rPh sb="1" eb="2">
      <t>チョウ</t>
    </rPh>
    <phoneticPr fontId="1"/>
  </si>
  <si>
    <t>6日</t>
    <rPh sb="1" eb="2">
      <t>カ</t>
    </rPh>
    <phoneticPr fontId="1"/>
  </si>
  <si>
    <t>2月</t>
    <rPh sb="1" eb="2">
      <t>ガツ</t>
    </rPh>
    <phoneticPr fontId="1"/>
  </si>
  <si>
    <t>FC玉津</t>
    <rPh sb="2" eb="4">
      <t>タマツ</t>
    </rPh>
    <phoneticPr fontId="1"/>
  </si>
  <si>
    <t>FC玉津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</si>
  <si>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</si>
  <si>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</si>
  <si>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</si>
  <si>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</si>
  <si>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快、瑛太郎×2、拓也</t>
    <rPh sb="0" eb="1">
      <t>カイ</t>
    </rPh>
    <rPh sb="2" eb="3">
      <t>エイ</t>
    </rPh>
    <rPh sb="3" eb="5">
      <t>タロウ</t>
    </rPh>
    <rPh sb="8" eb="10">
      <t>タクヤ</t>
    </rPh>
    <phoneticPr fontId="1"/>
  </si>
  <si>
    <t>-</t>
    <phoneticPr fontId="1"/>
  </si>
  <si>
    <t>-</t>
    <phoneticPr fontId="1"/>
  </si>
  <si>
    <t>本多聞小学校</t>
    <phoneticPr fontId="1"/>
  </si>
  <si>
    <t>27日</t>
    <rPh sb="2" eb="3">
      <t>ニチ</t>
    </rPh>
    <phoneticPr fontId="1"/>
  </si>
  <si>
    <t>垂水スポーツガーデン</t>
    <phoneticPr fontId="1"/>
  </si>
  <si>
    <t>垂水スポーツガーデン</t>
    <phoneticPr fontId="1"/>
  </si>
  <si>
    <t>3月</t>
    <rPh sb="1" eb="2">
      <t>ツキ</t>
    </rPh>
    <phoneticPr fontId="1"/>
  </si>
  <si>
    <t>○</t>
    <phoneticPr fontId="1"/>
  </si>
  <si>
    <t>○</t>
    <phoneticPr fontId="1"/>
  </si>
  <si>
    <t>凛人、OG</t>
    <phoneticPr fontId="1"/>
  </si>
  <si>
    <t>准梧、詠大、嘉人</t>
    <rPh sb="0" eb="1">
      <t>ジュン</t>
    </rPh>
    <rPh sb="1" eb="2">
      <t>ゴ</t>
    </rPh>
    <rPh sb="3" eb="4">
      <t>エイ</t>
    </rPh>
    <rPh sb="4" eb="5">
      <t>タ</t>
    </rPh>
    <rPh sb="6" eb="8">
      <t>ヨシト</t>
    </rPh>
    <phoneticPr fontId="1"/>
  </si>
  <si>
    <t>准梧、詠大×2</t>
    <rPh sb="0" eb="1">
      <t>ジュン</t>
    </rPh>
    <rPh sb="1" eb="2">
      <t>ゴ</t>
    </rPh>
    <rPh sb="3" eb="4">
      <t>エイ</t>
    </rPh>
    <rPh sb="4" eb="5">
      <t>タ</t>
    </rPh>
    <phoneticPr fontId="1"/>
  </si>
  <si>
    <t>晴れ</t>
    <phoneticPr fontId="1"/>
  </si>
  <si>
    <t>晴れ</t>
    <phoneticPr fontId="1"/>
  </si>
  <si>
    <t>○</t>
  </si>
  <si>
    <t>○</t>
    <phoneticPr fontId="1"/>
  </si>
  <si>
    <t>快、瑛太郎、風河、詠大</t>
    <rPh sb="0" eb="1">
      <t>カイ</t>
    </rPh>
    <rPh sb="2" eb="3">
      <t>エイ</t>
    </rPh>
    <rPh sb="3" eb="5">
      <t>タロウ</t>
    </rPh>
    <rPh sb="6" eb="7">
      <t>フウ</t>
    </rPh>
    <rPh sb="7" eb="8">
      <t>ガ</t>
    </rPh>
    <rPh sb="9" eb="10">
      <t>エイ</t>
    </rPh>
    <rPh sb="10" eb="11">
      <t>タ</t>
    </rPh>
    <phoneticPr fontId="1"/>
  </si>
  <si>
    <t>嘉人×2、拓未、太一、そうい</t>
    <rPh sb="0" eb="1">
      <t>ヒロ</t>
    </rPh>
    <rPh sb="1" eb="2">
      <t>ト</t>
    </rPh>
    <rPh sb="5" eb="7">
      <t>タクミ</t>
    </rPh>
    <rPh sb="8" eb="10">
      <t>タイチ</t>
    </rPh>
    <phoneticPr fontId="1"/>
  </si>
  <si>
    <t>拓也、風河×2</t>
    <rPh sb="0" eb="2">
      <t>タクヤ</t>
    </rPh>
    <rPh sb="3" eb="4">
      <t>フウ</t>
    </rPh>
    <rPh sb="4" eb="5">
      <t>ガ</t>
    </rPh>
    <phoneticPr fontId="1"/>
  </si>
  <si>
    <t>拓未、そうい×3</t>
    <rPh sb="0" eb="2">
      <t>タクミ</t>
    </rPh>
    <phoneticPr fontId="1"/>
  </si>
  <si>
    <t>風河、詠大</t>
    <rPh sb="0" eb="1">
      <t>フウ</t>
    </rPh>
    <rPh sb="1" eb="2">
      <t>ガ</t>
    </rPh>
    <rPh sb="3" eb="4">
      <t>エイ</t>
    </rPh>
    <rPh sb="4" eb="5">
      <t>タ</t>
    </rPh>
    <phoneticPr fontId="1"/>
  </si>
  <si>
    <t>嘉人</t>
    <rPh sb="0" eb="1">
      <t>ヒロ</t>
    </rPh>
    <rPh sb="1" eb="2">
      <t>ト</t>
    </rPh>
    <phoneticPr fontId="1"/>
  </si>
  <si>
    <t>瑛太郎×4、風河×2</t>
    <rPh sb="0" eb="1">
      <t>エイ</t>
    </rPh>
    <rPh sb="1" eb="3">
      <t>タロウ</t>
    </rPh>
    <rPh sb="6" eb="7">
      <t>フウ</t>
    </rPh>
    <rPh sb="7" eb="8">
      <t>ガ</t>
    </rPh>
    <phoneticPr fontId="1"/>
  </si>
  <si>
    <t>拓未</t>
    <rPh sb="0" eb="2">
      <t>タクミ</t>
    </rPh>
    <phoneticPr fontId="1"/>
  </si>
  <si>
    <t>太一</t>
    <rPh sb="0" eb="2">
      <t>タイチ</t>
    </rPh>
    <phoneticPr fontId="1"/>
  </si>
  <si>
    <t>そうい</t>
    <phoneticPr fontId="1"/>
  </si>
  <si>
    <t>371得点　74失点　得失点差297</t>
    <rPh sb="11" eb="15">
      <t>トクシッテンサ</t>
    </rPh>
    <phoneticPr fontId="1"/>
  </si>
  <si>
    <t>2016年度 東舞子サッカークラブU-8　試合結果</t>
    <rPh sb="21" eb="23">
      <t>シアイ</t>
    </rPh>
    <rPh sb="23" eb="25">
      <t>ケッカ</t>
    </rPh>
    <phoneticPr fontId="1"/>
  </si>
  <si>
    <t>-</t>
    <phoneticPr fontId="1"/>
  </si>
  <si>
    <t>14日</t>
    <rPh sb="2" eb="3">
      <t>カ</t>
    </rPh>
    <phoneticPr fontId="1"/>
  </si>
  <si>
    <t>-</t>
    <phoneticPr fontId="1"/>
  </si>
  <si>
    <t>4日</t>
    <rPh sb="1" eb="2">
      <t>カ</t>
    </rPh>
    <phoneticPr fontId="1"/>
  </si>
  <si>
    <t>高砂総合運動公園</t>
    <rPh sb="0" eb="2">
      <t>タカサゴ</t>
    </rPh>
    <rPh sb="2" eb="4">
      <t>ソウゴウ</t>
    </rPh>
    <rPh sb="4" eb="8">
      <t>ウンドウコウエン</t>
    </rPh>
    <phoneticPr fontId="1"/>
  </si>
  <si>
    <t>8日</t>
    <rPh sb="1" eb="2">
      <t>ニチ</t>
    </rPh>
    <phoneticPr fontId="1"/>
  </si>
  <si>
    <t>長坂小学校</t>
    <rPh sb="0" eb="2">
      <t>ナガサカ</t>
    </rPh>
    <rPh sb="2" eb="5">
      <t>ショウガッコウ</t>
    </rPh>
    <phoneticPr fontId="1"/>
  </si>
  <si>
    <t>WEST U-8リーグ戦</t>
    <rPh sb="11" eb="12">
      <t>セン</t>
    </rPh>
    <phoneticPr fontId="1"/>
  </si>
  <si>
    <t>15日</t>
    <rPh sb="2" eb="3">
      <t>ニチ</t>
    </rPh>
    <phoneticPr fontId="1"/>
  </si>
  <si>
    <t>東町小学校</t>
    <rPh sb="0" eb="1">
      <t>ヒガシ</t>
    </rPh>
    <rPh sb="1" eb="2">
      <t>マチ</t>
    </rPh>
    <rPh sb="2" eb="5">
      <t>ショウガッコウ</t>
    </rPh>
    <phoneticPr fontId="1"/>
  </si>
  <si>
    <t>5月</t>
    <rPh sb="1" eb="2">
      <t>ガツ</t>
    </rPh>
    <phoneticPr fontId="1"/>
  </si>
  <si>
    <t>5日</t>
    <rPh sb="1" eb="2">
      <t>カ</t>
    </rPh>
    <phoneticPr fontId="1"/>
  </si>
  <si>
    <t>泉丘小学校</t>
    <rPh sb="0" eb="1">
      <t>イズミ</t>
    </rPh>
    <rPh sb="1" eb="2">
      <t>オカ</t>
    </rPh>
    <rPh sb="2" eb="5">
      <t>ショウガッコウ</t>
    </rPh>
    <phoneticPr fontId="1"/>
  </si>
  <si>
    <t>塚本ウイングスFC</t>
    <rPh sb="0" eb="2">
      <t>ツカモト</t>
    </rPh>
    <phoneticPr fontId="1"/>
  </si>
  <si>
    <t>八幡台SC</t>
    <rPh sb="0" eb="2">
      <t>ヤワタ</t>
    </rPh>
    <rPh sb="2" eb="3">
      <t>ダイ</t>
    </rPh>
    <phoneticPr fontId="1"/>
  </si>
  <si>
    <t>高槻クイーン</t>
    <rPh sb="0" eb="2">
      <t>タカツキ</t>
    </rPh>
    <phoneticPr fontId="1"/>
  </si>
  <si>
    <t>長岡京SS</t>
    <rPh sb="0" eb="3">
      <t>ナガオカキョウ</t>
    </rPh>
    <phoneticPr fontId="1"/>
  </si>
  <si>
    <t>アミティエSC東播磨</t>
    <rPh sb="7" eb="8">
      <t>ヒガシ</t>
    </rPh>
    <rPh sb="8" eb="10">
      <t>ハリマ</t>
    </rPh>
    <phoneticPr fontId="1"/>
  </si>
  <si>
    <t>○</t>
    <phoneticPr fontId="1"/>
  </si>
  <si>
    <t>風河×3、瑛太郎</t>
    <rPh sb="0" eb="1">
      <t>フウ</t>
    </rPh>
    <rPh sb="1" eb="2">
      <t>ガ</t>
    </rPh>
    <rPh sb="5" eb="6">
      <t>エイ</t>
    </rPh>
    <rPh sb="6" eb="8">
      <t>タロウ</t>
    </rPh>
    <phoneticPr fontId="1"/>
  </si>
  <si>
    <t>風河×4、瑛太郎×3、快×2、詠大、OG</t>
    <rPh sb="0" eb="1">
      <t>フウ</t>
    </rPh>
    <rPh sb="1" eb="2">
      <t>ガ</t>
    </rPh>
    <rPh sb="5" eb="6">
      <t>エイ</t>
    </rPh>
    <rPh sb="6" eb="8">
      <t>タロウ</t>
    </rPh>
    <rPh sb="11" eb="12">
      <t>カイ</t>
    </rPh>
    <rPh sb="15" eb="16">
      <t>エイ</t>
    </rPh>
    <rPh sb="16" eb="17">
      <t>タ</t>
    </rPh>
    <phoneticPr fontId="1"/>
  </si>
  <si>
    <t>瑛太郎×2、詠大</t>
    <rPh sb="0" eb="1">
      <t>エイ</t>
    </rPh>
    <rPh sb="1" eb="3">
      <t>タロウ</t>
    </rPh>
    <rPh sb="6" eb="7">
      <t>エイ</t>
    </rPh>
    <rPh sb="7" eb="8">
      <t>タ</t>
    </rPh>
    <phoneticPr fontId="1"/>
  </si>
  <si>
    <t>風河×3、瑛太郎、快</t>
    <rPh sb="0" eb="1">
      <t>フウ</t>
    </rPh>
    <rPh sb="1" eb="2">
      <t>ガ</t>
    </rPh>
    <rPh sb="5" eb="6">
      <t>エイ</t>
    </rPh>
    <rPh sb="6" eb="8">
      <t>タロウ</t>
    </rPh>
    <rPh sb="9" eb="10">
      <t>カイ</t>
    </rPh>
    <phoneticPr fontId="1"/>
  </si>
  <si>
    <t>風河、快×2、拓也×2</t>
    <rPh sb="0" eb="1">
      <t>フウ</t>
    </rPh>
    <rPh sb="1" eb="2">
      <t>ガ</t>
    </rPh>
    <rPh sb="3" eb="4">
      <t>カイ</t>
    </rPh>
    <rPh sb="7" eb="9">
      <t>タクヤ</t>
    </rPh>
    <phoneticPr fontId="1"/>
  </si>
  <si>
    <t>風河、快×4、拓也</t>
    <rPh sb="0" eb="1">
      <t>フウ</t>
    </rPh>
    <rPh sb="1" eb="2">
      <t>ガ</t>
    </rPh>
    <rPh sb="3" eb="4">
      <t>カイ</t>
    </rPh>
    <rPh sb="7" eb="9">
      <t>タクヤ</t>
    </rPh>
    <phoneticPr fontId="1"/>
  </si>
  <si>
    <t>風河</t>
    <rPh sb="0" eb="1">
      <t>フウ</t>
    </rPh>
    <rPh sb="1" eb="2">
      <t>ガ</t>
    </rPh>
    <phoneticPr fontId="1"/>
  </si>
  <si>
    <t>瑛太郎</t>
    <rPh sb="0" eb="1">
      <t>エイ</t>
    </rPh>
    <rPh sb="1" eb="3">
      <t>タロウ</t>
    </rPh>
    <phoneticPr fontId="1"/>
  </si>
  <si>
    <t>快</t>
    <rPh sb="0" eb="1">
      <t>カイ</t>
    </rPh>
    <phoneticPr fontId="1"/>
  </si>
  <si>
    <t>詠大</t>
    <rPh sb="0" eb="1">
      <t>エイ</t>
    </rPh>
    <rPh sb="1" eb="2">
      <t>タ</t>
    </rPh>
    <phoneticPr fontId="1"/>
  </si>
  <si>
    <t>拓也</t>
    <rPh sb="0" eb="2">
      <t>タクヤ</t>
    </rPh>
    <phoneticPr fontId="1"/>
  </si>
  <si>
    <t>ダックマン</t>
    <phoneticPr fontId="1"/>
  </si>
  <si>
    <t>○</t>
    <phoneticPr fontId="1"/>
  </si>
  <si>
    <t>△</t>
    <phoneticPr fontId="1"/>
  </si>
  <si>
    <t>風河×2</t>
    <rPh sb="0" eb="1">
      <t>フウ</t>
    </rPh>
    <rPh sb="1" eb="2">
      <t>ガ</t>
    </rPh>
    <phoneticPr fontId="1"/>
  </si>
  <si>
    <t>詠大</t>
    <phoneticPr fontId="1"/>
  </si>
  <si>
    <t>-</t>
    <phoneticPr fontId="1"/>
  </si>
  <si>
    <t>フォルテフットボールフェスタ
（6位／12チーム）</t>
    <rPh sb="17" eb="18">
      <t>イ</t>
    </rPh>
    <phoneticPr fontId="1"/>
  </si>
  <si>
    <t>●</t>
    <phoneticPr fontId="1"/>
  </si>
  <si>
    <t>○</t>
    <phoneticPr fontId="1"/>
  </si>
  <si>
    <t>○</t>
    <phoneticPr fontId="1"/>
  </si>
  <si>
    <t>風河×2、瑛太郎×2、快×2</t>
    <rPh sb="0" eb="1">
      <t>フウ</t>
    </rPh>
    <rPh sb="1" eb="2">
      <t>ガ</t>
    </rPh>
    <rPh sb="5" eb="6">
      <t>エイ</t>
    </rPh>
    <rPh sb="6" eb="8">
      <t>タロウ</t>
    </rPh>
    <rPh sb="11" eb="12">
      <t>カイ</t>
    </rPh>
    <phoneticPr fontId="1"/>
  </si>
  <si>
    <t>風河、瑛太郎×3、詠大、准梧</t>
    <rPh sb="0" eb="1">
      <t>フウ</t>
    </rPh>
    <rPh sb="1" eb="2">
      <t>ガ</t>
    </rPh>
    <rPh sb="3" eb="4">
      <t>エイ</t>
    </rPh>
    <rPh sb="4" eb="6">
      <t>タロウ</t>
    </rPh>
    <rPh sb="9" eb="10">
      <t>エイ</t>
    </rPh>
    <rPh sb="10" eb="11">
      <t>タ</t>
    </rPh>
    <rPh sb="12" eb="13">
      <t>ジュン</t>
    </rPh>
    <rPh sb="13" eb="14">
      <t>ゴ</t>
    </rPh>
    <phoneticPr fontId="1"/>
  </si>
  <si>
    <t>晴れ</t>
    <phoneticPr fontId="1"/>
  </si>
  <si>
    <t>准梧</t>
    <rPh sb="0" eb="1">
      <t>ジュン</t>
    </rPh>
    <rPh sb="1" eb="2">
      <t>ゴ</t>
    </rPh>
    <phoneticPr fontId="1"/>
  </si>
  <si>
    <t>晴れ</t>
    <phoneticPr fontId="1"/>
  </si>
  <si>
    <t>FCグラシオンカップ
（優勝／8チーム）
MVP：木村 風河</t>
    <rPh sb="12" eb="14">
      <t>ユウショウ</t>
    </rPh>
    <rPh sb="25" eb="27">
      <t>キムラ</t>
    </rPh>
    <rPh sb="28" eb="29">
      <t>フウ</t>
    </rPh>
    <rPh sb="29" eb="30">
      <t>ガ</t>
    </rPh>
    <phoneticPr fontId="1"/>
  </si>
  <si>
    <t>○</t>
    <phoneticPr fontId="1"/>
  </si>
  <si>
    <t>風河×3、快</t>
    <rPh sb="0" eb="1">
      <t>フウ</t>
    </rPh>
    <rPh sb="1" eb="2">
      <t>ガ</t>
    </rPh>
    <rPh sb="5" eb="6">
      <t>カイ</t>
    </rPh>
    <phoneticPr fontId="1"/>
  </si>
  <si>
    <t>風河、瑛太郎</t>
    <rPh sb="0" eb="1">
      <t>フウ</t>
    </rPh>
    <rPh sb="1" eb="2">
      <t>ガ</t>
    </rPh>
    <rPh sb="3" eb="4">
      <t>エイ</t>
    </rPh>
    <rPh sb="4" eb="6">
      <t>タロウ</t>
    </rPh>
    <phoneticPr fontId="1"/>
  </si>
  <si>
    <t>風河、瑛太郎、快、拓也、准梧</t>
    <rPh sb="0" eb="1">
      <t>フウ</t>
    </rPh>
    <rPh sb="1" eb="2">
      <t>ガ</t>
    </rPh>
    <rPh sb="3" eb="4">
      <t>エイ</t>
    </rPh>
    <rPh sb="4" eb="6">
      <t>タロウ</t>
    </rPh>
    <rPh sb="7" eb="8">
      <t>カイ</t>
    </rPh>
    <rPh sb="9" eb="11">
      <t>タクヤ</t>
    </rPh>
    <rPh sb="12" eb="13">
      <t>ジュン</t>
    </rPh>
    <rPh sb="13" eb="14">
      <t>ゴ</t>
    </rPh>
    <phoneticPr fontId="1"/>
  </si>
  <si>
    <t>風河×2、詠大、拓也</t>
    <rPh sb="0" eb="1">
      <t>フウ</t>
    </rPh>
    <rPh sb="1" eb="2">
      <t>ガ</t>
    </rPh>
    <rPh sb="5" eb="6">
      <t>エイ</t>
    </rPh>
    <rPh sb="6" eb="7">
      <t>タ</t>
    </rPh>
    <rPh sb="8" eb="10">
      <t>タクヤ</t>
    </rPh>
    <phoneticPr fontId="1"/>
  </si>
  <si>
    <t>○</t>
    <phoneticPr fontId="1"/>
  </si>
  <si>
    <t>晴れ</t>
    <phoneticPr fontId="1"/>
  </si>
  <si>
    <t>風河×3、快×2、詠大、准梧</t>
    <rPh sb="0" eb="1">
      <t>フウ</t>
    </rPh>
    <rPh sb="1" eb="2">
      <t>ガ</t>
    </rPh>
    <rPh sb="5" eb="6">
      <t>カイ</t>
    </rPh>
    <rPh sb="9" eb="10">
      <t>エイ</t>
    </rPh>
    <rPh sb="10" eb="11">
      <t>タ</t>
    </rPh>
    <rPh sb="12" eb="13">
      <t>ジュン</t>
    </rPh>
    <rPh sb="13" eb="14">
      <t>ゴ</t>
    </rPh>
    <phoneticPr fontId="1"/>
  </si>
  <si>
    <t>風河×2、瑛太郎</t>
    <rPh sb="0" eb="1">
      <t>フウ</t>
    </rPh>
    <rPh sb="1" eb="2">
      <t>ガ</t>
    </rPh>
    <rPh sb="5" eb="6">
      <t>エイ</t>
    </rPh>
    <rPh sb="6" eb="8">
      <t>タロウ</t>
    </rPh>
    <phoneticPr fontId="1"/>
  </si>
  <si>
    <t>三木協同学苑G</t>
    <rPh sb="0" eb="2">
      <t>ミキ</t>
    </rPh>
    <rPh sb="2" eb="4">
      <t>キョウドウ</t>
    </rPh>
    <rPh sb="4" eb="6">
      <t>ガクエン</t>
    </rPh>
    <phoneticPr fontId="1"/>
  </si>
  <si>
    <t>マリノFC</t>
    <phoneticPr fontId="1"/>
  </si>
  <si>
    <t>WEST U-8リーグ戦</t>
    <phoneticPr fontId="1"/>
  </si>
  <si>
    <t>25日</t>
    <rPh sb="2" eb="3">
      <t>ニチ</t>
    </rPh>
    <phoneticPr fontId="1"/>
  </si>
  <si>
    <t>岩岡小学校</t>
    <rPh sb="0" eb="2">
      <t>イワオカ</t>
    </rPh>
    <rPh sb="2" eb="5">
      <t>ショウガッコウ</t>
    </rPh>
    <phoneticPr fontId="1"/>
  </si>
  <si>
    <t>26日</t>
    <rPh sb="2" eb="3">
      <t>ニチ</t>
    </rPh>
    <phoneticPr fontId="1"/>
  </si>
  <si>
    <t>岩岡FC</t>
    <phoneticPr fontId="1"/>
  </si>
  <si>
    <t>18日</t>
    <rPh sb="2" eb="3">
      <t>ニチ</t>
    </rPh>
    <phoneticPr fontId="1"/>
  </si>
  <si>
    <t>玉津第一小学校</t>
    <rPh sb="0" eb="2">
      <t>タマツ</t>
    </rPh>
    <rPh sb="2" eb="4">
      <t>ダイイチ</t>
    </rPh>
    <rPh sb="4" eb="7">
      <t>ショウガッコウ</t>
    </rPh>
    <phoneticPr fontId="1"/>
  </si>
  <si>
    <t>FC玉津</t>
    <phoneticPr fontId="1"/>
  </si>
  <si>
    <t>岩岡FC</t>
    <phoneticPr fontId="1"/>
  </si>
  <si>
    <t>6月</t>
    <rPh sb="1" eb="2">
      <t>ガツ</t>
    </rPh>
    <phoneticPr fontId="1"/>
  </si>
  <si>
    <t>○</t>
    <phoneticPr fontId="1"/>
  </si>
  <si>
    <t>○</t>
    <phoneticPr fontId="1"/>
  </si>
  <si>
    <t>瑛太郎</t>
    <rPh sb="0" eb="1">
      <t>エイ</t>
    </rPh>
    <rPh sb="1" eb="3">
      <t>タロウ</t>
    </rPh>
    <phoneticPr fontId="1"/>
  </si>
  <si>
    <t>風河×2、快×3、准梧</t>
    <rPh sb="0" eb="1">
      <t>フウ</t>
    </rPh>
    <rPh sb="1" eb="2">
      <t>ガ</t>
    </rPh>
    <rPh sb="5" eb="6">
      <t>カイ</t>
    </rPh>
    <rPh sb="9" eb="10">
      <t>ジュン</t>
    </rPh>
    <rPh sb="10" eb="11">
      <t>ゴ</t>
    </rPh>
    <phoneticPr fontId="1"/>
  </si>
  <si>
    <t>風河×2、瑛太郎、拓也、准梧</t>
    <rPh sb="0" eb="1">
      <t>フウ</t>
    </rPh>
    <rPh sb="1" eb="2">
      <t>ガ</t>
    </rPh>
    <rPh sb="5" eb="6">
      <t>エイ</t>
    </rPh>
    <rPh sb="6" eb="8">
      <t>タロウ</t>
    </rPh>
    <rPh sb="12" eb="13">
      <t>ジュン</t>
    </rPh>
    <rPh sb="13" eb="14">
      <t>ゴ</t>
    </rPh>
    <phoneticPr fontId="1"/>
  </si>
  <si>
    <t>晴れ</t>
    <phoneticPr fontId="1"/>
  </si>
  <si>
    <t>7月</t>
    <rPh sb="1" eb="2">
      <t>ガツ</t>
    </rPh>
    <phoneticPr fontId="1"/>
  </si>
  <si>
    <t>10日</t>
    <rPh sb="2" eb="3">
      <t>カ</t>
    </rPh>
    <phoneticPr fontId="1"/>
  </si>
  <si>
    <t>神陵台SC</t>
    <rPh sb="0" eb="3">
      <t>シンリョウダイ</t>
    </rPh>
    <phoneticPr fontId="1"/>
  </si>
  <si>
    <t>FC玉津</t>
    <rPh sb="2" eb="4">
      <t>タマツ</t>
    </rPh>
    <phoneticPr fontId="1"/>
  </si>
  <si>
    <t>○</t>
    <phoneticPr fontId="1"/>
  </si>
  <si>
    <t>○</t>
    <phoneticPr fontId="1"/>
  </si>
  <si>
    <t>風河×2、詠大、拓也、准梧</t>
    <phoneticPr fontId="1"/>
  </si>
  <si>
    <t>詠大</t>
    <phoneticPr fontId="1"/>
  </si>
  <si>
    <t>曇り</t>
    <rPh sb="0" eb="1">
      <t>クモ</t>
    </rPh>
    <phoneticPr fontId="1"/>
  </si>
  <si>
    <t>岩岡FC</t>
    <phoneticPr fontId="1"/>
  </si>
  <si>
    <t>岩岡FC</t>
    <phoneticPr fontId="1"/>
  </si>
  <si>
    <t>晴れ</t>
    <phoneticPr fontId="1"/>
  </si>
  <si>
    <t>○</t>
    <phoneticPr fontId="1"/>
  </si>
  <si>
    <t>○</t>
    <phoneticPr fontId="1"/>
  </si>
  <si>
    <t>風河、瑛太郎×2、拓也×2</t>
    <rPh sb="0" eb="1">
      <t>フウ</t>
    </rPh>
    <rPh sb="1" eb="2">
      <t>ガ</t>
    </rPh>
    <rPh sb="3" eb="4">
      <t>エイ</t>
    </rPh>
    <rPh sb="4" eb="6">
      <t>タロウ</t>
    </rPh>
    <rPh sb="9" eb="11">
      <t>タクヤ</t>
    </rPh>
    <phoneticPr fontId="1"/>
  </si>
  <si>
    <t>風河、瑛太郎、詠大、准梧、洋介、OG</t>
    <rPh sb="0" eb="1">
      <t>フウ</t>
    </rPh>
    <rPh sb="1" eb="2">
      <t>ガ</t>
    </rPh>
    <rPh sb="3" eb="4">
      <t>エイ</t>
    </rPh>
    <rPh sb="4" eb="6">
      <t>タロウ</t>
    </rPh>
    <rPh sb="7" eb="8">
      <t>エイ</t>
    </rPh>
    <rPh sb="8" eb="9">
      <t>タ</t>
    </rPh>
    <rPh sb="10" eb="11">
      <t>ジュン</t>
    </rPh>
    <rPh sb="11" eb="12">
      <t>ゴ</t>
    </rPh>
    <rPh sb="13" eb="15">
      <t>ヨウスケ</t>
    </rPh>
    <phoneticPr fontId="1"/>
  </si>
  <si>
    <t>風河×3、瑛太郎、快×2、拓也、准梧</t>
    <rPh sb="0" eb="1">
      <t>フウ</t>
    </rPh>
    <rPh sb="1" eb="2">
      <t>ガ</t>
    </rPh>
    <rPh sb="5" eb="6">
      <t>エイ</t>
    </rPh>
    <rPh sb="6" eb="8">
      <t>タロウ</t>
    </rPh>
    <rPh sb="9" eb="10">
      <t>カイ</t>
    </rPh>
    <rPh sb="13" eb="15">
      <t>タクヤ</t>
    </rPh>
    <rPh sb="16" eb="17">
      <t>ジュン</t>
    </rPh>
    <rPh sb="17" eb="18">
      <t>ゴ</t>
    </rPh>
    <phoneticPr fontId="1"/>
  </si>
  <si>
    <t>洋介</t>
    <rPh sb="0" eb="2">
      <t>ヨウスケ</t>
    </rPh>
    <phoneticPr fontId="1"/>
  </si>
  <si>
    <t>17日</t>
    <rPh sb="2" eb="3">
      <t>ニチ</t>
    </rPh>
    <phoneticPr fontId="1"/>
  </si>
  <si>
    <t>三樹小学校</t>
    <rPh sb="0" eb="1">
      <t>サン</t>
    </rPh>
    <rPh sb="1" eb="2">
      <t>ジュ</t>
    </rPh>
    <rPh sb="2" eb="5">
      <t>ショウガッコウ</t>
    </rPh>
    <phoneticPr fontId="1"/>
  </si>
  <si>
    <t>23日</t>
    <rPh sb="2" eb="3">
      <t>ニチ</t>
    </rPh>
    <phoneticPr fontId="1"/>
  </si>
  <si>
    <t>つつじが丘FS</t>
    <phoneticPr fontId="1"/>
  </si>
  <si>
    <t>つつじが丘FS</t>
    <phoneticPr fontId="1"/>
  </si>
  <si>
    <t>垂水スポーツガーデン</t>
    <phoneticPr fontId="1"/>
  </si>
  <si>
    <t>24日</t>
    <rPh sb="2" eb="3">
      <t>カ</t>
    </rPh>
    <phoneticPr fontId="1"/>
  </si>
  <si>
    <t>○</t>
    <phoneticPr fontId="1"/>
  </si>
  <si>
    <t>風河×3、瑛太郎、詠大、拓也</t>
    <phoneticPr fontId="1"/>
  </si>
  <si>
    <t>晴れ</t>
    <phoneticPr fontId="1"/>
  </si>
  <si>
    <t>明石FC</t>
    <rPh sb="0" eb="2">
      <t>アカシ</t>
    </rPh>
    <phoneticPr fontId="1"/>
  </si>
  <si>
    <t>三樹平田SC</t>
    <rPh sb="0" eb="1">
      <t>サン</t>
    </rPh>
    <rPh sb="1" eb="2">
      <t>ジュ</t>
    </rPh>
    <rPh sb="2" eb="4">
      <t>ヒラタ</t>
    </rPh>
    <phoneticPr fontId="1"/>
  </si>
  <si>
    <t>○</t>
    <phoneticPr fontId="1"/>
  </si>
  <si>
    <t>○</t>
    <phoneticPr fontId="1"/>
  </si>
  <si>
    <t>△</t>
    <phoneticPr fontId="1"/>
  </si>
  <si>
    <t>風河、瑛太郎、詠大、拓也×2</t>
    <rPh sb="0" eb="1">
      <t>フウ</t>
    </rPh>
    <rPh sb="1" eb="2">
      <t>ガ</t>
    </rPh>
    <rPh sb="3" eb="4">
      <t>エイ</t>
    </rPh>
    <rPh sb="4" eb="6">
      <t>タロウ</t>
    </rPh>
    <rPh sb="7" eb="8">
      <t>エイ</t>
    </rPh>
    <rPh sb="8" eb="9">
      <t>タ</t>
    </rPh>
    <rPh sb="10" eb="12">
      <t>タクヤ</t>
    </rPh>
    <phoneticPr fontId="1"/>
  </si>
  <si>
    <t>風河×2、瑛太郎、准梧×2</t>
    <rPh sb="0" eb="1">
      <t>フウ</t>
    </rPh>
    <rPh sb="1" eb="2">
      <t>ガ</t>
    </rPh>
    <rPh sb="5" eb="6">
      <t>エイ</t>
    </rPh>
    <rPh sb="6" eb="8">
      <t>タロウ</t>
    </rPh>
    <rPh sb="9" eb="10">
      <t>ジュン</t>
    </rPh>
    <rPh sb="10" eb="11">
      <t>ゴ</t>
    </rPh>
    <phoneticPr fontId="1"/>
  </si>
  <si>
    <t>瑛太郎</t>
    <rPh sb="0" eb="1">
      <t>エイ</t>
    </rPh>
    <rPh sb="1" eb="3">
      <t>タロウ</t>
    </rPh>
    <phoneticPr fontId="1"/>
  </si>
  <si>
    <t>晴れ</t>
    <phoneticPr fontId="1"/>
  </si>
  <si>
    <t>晴れ</t>
    <phoneticPr fontId="1"/>
  </si>
  <si>
    <t>晴れ</t>
    <phoneticPr fontId="1"/>
  </si>
  <si>
    <t>○</t>
    <phoneticPr fontId="1"/>
  </si>
  <si>
    <t>○</t>
    <phoneticPr fontId="1"/>
  </si>
  <si>
    <t>風河×3、瑛太郎、詠大</t>
    <phoneticPr fontId="1"/>
  </si>
  <si>
    <t>風河×5、詠大、凛人</t>
    <rPh sb="8" eb="9">
      <t>リン</t>
    </rPh>
    <rPh sb="9" eb="10">
      <t>ヒト</t>
    </rPh>
    <phoneticPr fontId="1"/>
  </si>
  <si>
    <t>風河×3、瑛太郎、快、詠大</t>
    <rPh sb="0" eb="1">
      <t>フウ</t>
    </rPh>
    <rPh sb="1" eb="2">
      <t>ガ</t>
    </rPh>
    <rPh sb="5" eb="6">
      <t>エイ</t>
    </rPh>
    <rPh sb="6" eb="8">
      <t>タロウ</t>
    </rPh>
    <rPh sb="9" eb="10">
      <t>カイ</t>
    </rPh>
    <rPh sb="11" eb="12">
      <t>エイ</t>
    </rPh>
    <rPh sb="12" eb="13">
      <t>タ</t>
    </rPh>
    <phoneticPr fontId="1"/>
  </si>
  <si>
    <t>凛人</t>
    <rPh sb="0" eb="1">
      <t>リン</t>
    </rPh>
    <rPh sb="1" eb="2">
      <t>ヒト</t>
    </rPh>
    <phoneticPr fontId="1"/>
  </si>
  <si>
    <t>6日</t>
    <rPh sb="1" eb="2">
      <t>カ</t>
    </rPh>
    <phoneticPr fontId="1"/>
  </si>
  <si>
    <t>8月</t>
    <rPh sb="1" eb="2">
      <t>ガツ</t>
    </rPh>
    <phoneticPr fontId="1"/>
  </si>
  <si>
    <t>11日</t>
    <phoneticPr fontId="1"/>
  </si>
  <si>
    <t>A.Z.R</t>
    <phoneticPr fontId="1"/>
  </si>
  <si>
    <t>FC成徳</t>
    <rPh sb="2" eb="4">
      <t>セイトク</t>
    </rPh>
    <phoneticPr fontId="1"/>
  </si>
  <si>
    <t>ロヴェスト神戸</t>
    <rPh sb="5" eb="7">
      <t>コウベ</t>
    </rPh>
    <phoneticPr fontId="1"/>
  </si>
  <si>
    <t>K.S.FC</t>
    <phoneticPr fontId="1"/>
  </si>
  <si>
    <t>ATS B</t>
    <phoneticPr fontId="1"/>
  </si>
  <si>
    <t>ATS A</t>
    <phoneticPr fontId="1"/>
  </si>
  <si>
    <t>灘JFC</t>
    <rPh sb="0" eb="1">
      <t>ナダ</t>
    </rPh>
    <phoneticPr fontId="1"/>
  </si>
  <si>
    <t>フォルテFC S</t>
    <phoneticPr fontId="1"/>
  </si>
  <si>
    <t>フォルテFC G</t>
    <phoneticPr fontId="1"/>
  </si>
  <si>
    <t>FCグラシオン H</t>
    <phoneticPr fontId="1"/>
  </si>
  <si>
    <t>FCグラシオン Y</t>
    <phoneticPr fontId="1"/>
  </si>
  <si>
    <t>井吹台SC K</t>
    <rPh sb="0" eb="2">
      <t>イブキ</t>
    </rPh>
    <rPh sb="2" eb="3">
      <t>ダイ</t>
    </rPh>
    <phoneticPr fontId="1"/>
  </si>
  <si>
    <t>井吹台SC I</t>
    <phoneticPr fontId="1"/>
  </si>
  <si>
    <t>井吹台SC B</t>
    <rPh sb="0" eb="2">
      <t>イブキ</t>
    </rPh>
    <rPh sb="2" eb="3">
      <t>ダイ</t>
    </rPh>
    <phoneticPr fontId="1"/>
  </si>
  <si>
    <t>井吹台SC A</t>
    <rPh sb="0" eb="2">
      <t>イブキ</t>
    </rPh>
    <rPh sb="2" eb="3">
      <t>ダイ</t>
    </rPh>
    <phoneticPr fontId="1"/>
  </si>
  <si>
    <t>若草少年SC U8</t>
    <rPh sb="0" eb="2">
      <t>ワカクサ</t>
    </rPh>
    <rPh sb="2" eb="4">
      <t>ショウネン</t>
    </rPh>
    <phoneticPr fontId="1"/>
  </si>
  <si>
    <t>ロヴェスト神戸 U7</t>
    <rPh sb="5" eb="7">
      <t>コウベ</t>
    </rPh>
    <phoneticPr fontId="1"/>
  </si>
  <si>
    <t>レッドスターFC U7</t>
    <phoneticPr fontId="1"/>
  </si>
  <si>
    <t>井吹台SC A</t>
    <rPh sb="0" eb="2">
      <t>イブキ</t>
    </rPh>
    <rPh sb="2" eb="3">
      <t>ダイ</t>
    </rPh>
    <phoneticPr fontId="1"/>
  </si>
  <si>
    <t>岩岡FC U7</t>
    <rPh sb="0" eb="2">
      <t>イワオカ</t>
    </rPh>
    <phoneticPr fontId="1"/>
  </si>
  <si>
    <t>岩岡FC U8</t>
    <phoneticPr fontId="1"/>
  </si>
  <si>
    <t>岩岡FC U8</t>
    <phoneticPr fontId="1"/>
  </si>
  <si>
    <t>FC玉津 U7</t>
    <phoneticPr fontId="1"/>
  </si>
  <si>
    <t>レッドスターFC U6</t>
    <phoneticPr fontId="1"/>
  </si>
  <si>
    <t>新多聞SC</t>
    <rPh sb="0" eb="1">
      <t>シン</t>
    </rPh>
    <rPh sb="1" eb="3">
      <t>タモン</t>
    </rPh>
    <phoneticPr fontId="1"/>
  </si>
  <si>
    <t>井吹台SC I</t>
    <phoneticPr fontId="1"/>
  </si>
  <si>
    <t>井吹台SC J</t>
    <phoneticPr fontId="1"/>
  </si>
  <si>
    <t>○</t>
    <phoneticPr fontId="1"/>
  </si>
  <si>
    <t>○</t>
    <phoneticPr fontId="1"/>
  </si>
  <si>
    <t>風河、快、凛人、直寛</t>
    <rPh sb="0" eb="1">
      <t>フウ</t>
    </rPh>
    <rPh sb="1" eb="2">
      <t>ガ</t>
    </rPh>
    <rPh sb="3" eb="4">
      <t>カイ</t>
    </rPh>
    <rPh sb="5" eb="6">
      <t>リン</t>
    </rPh>
    <rPh sb="6" eb="7">
      <t>ヒト</t>
    </rPh>
    <rPh sb="8" eb="9">
      <t>ナオ</t>
    </rPh>
    <rPh sb="9" eb="10">
      <t>ヒロ</t>
    </rPh>
    <phoneticPr fontId="1"/>
  </si>
  <si>
    <t>風河、瑛太郎、詠大×2</t>
    <rPh sb="0" eb="1">
      <t>フウ</t>
    </rPh>
    <rPh sb="1" eb="2">
      <t>ガ</t>
    </rPh>
    <rPh sb="3" eb="4">
      <t>エイ</t>
    </rPh>
    <rPh sb="4" eb="6">
      <t>タロウ</t>
    </rPh>
    <rPh sb="7" eb="8">
      <t>エイ</t>
    </rPh>
    <rPh sb="8" eb="9">
      <t>タ</t>
    </rPh>
    <phoneticPr fontId="1"/>
  </si>
  <si>
    <t>直寛</t>
    <rPh sb="0" eb="2">
      <t>ナオヒロ</t>
    </rPh>
    <phoneticPr fontId="1"/>
  </si>
  <si>
    <t>ゼビオカップ
（優勝／11チーム）</t>
    <rPh sb="8" eb="10">
      <t>ユウショウ</t>
    </rPh>
    <phoneticPr fontId="1"/>
  </si>
  <si>
    <t>FCフレスカ</t>
    <phoneticPr fontId="1"/>
  </si>
  <si>
    <t>FC玉津</t>
    <phoneticPr fontId="1"/>
  </si>
  <si>
    <t>三樹平田SC</t>
    <phoneticPr fontId="1"/>
  </si>
  <si>
    <t>長尾小学校</t>
    <rPh sb="0" eb="2">
      <t>ナガオ</t>
    </rPh>
    <rPh sb="2" eb="5">
      <t>ショウガッコウ</t>
    </rPh>
    <phoneticPr fontId="1"/>
  </si>
  <si>
    <t>27日</t>
    <rPh sb="2" eb="3">
      <t>ニチ</t>
    </rPh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</si>
  <si>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</si>
  <si>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</si>
  <si>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</si>
  <si>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</si>
  <si>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風河×2、快</t>
    <rPh sb="0" eb="1">
      <t>フウ</t>
    </rPh>
    <rPh sb="1" eb="2">
      <t>ガ</t>
    </rPh>
    <rPh sb="5" eb="6">
      <t>カイ</t>
    </rPh>
    <phoneticPr fontId="1"/>
  </si>
  <si>
    <t>-</t>
    <phoneticPr fontId="1"/>
  </si>
  <si>
    <t>詠大、晴斗</t>
    <rPh sb="0" eb="1">
      <t>エイ</t>
    </rPh>
    <rPh sb="1" eb="2">
      <t>タ</t>
    </rPh>
    <rPh sb="3" eb="4">
      <t>ハル</t>
    </rPh>
    <rPh sb="4" eb="5">
      <t>ト</t>
    </rPh>
    <phoneticPr fontId="1"/>
  </si>
  <si>
    <t>快、准梧、凛人</t>
    <rPh sb="0" eb="1">
      <t>カイ</t>
    </rPh>
    <rPh sb="2" eb="3">
      <t>ジュン</t>
    </rPh>
    <rPh sb="3" eb="4">
      <t>ゴ</t>
    </rPh>
    <rPh sb="5" eb="6">
      <t>リン</t>
    </rPh>
    <rPh sb="6" eb="7">
      <t>ヒト</t>
    </rPh>
    <phoneticPr fontId="1"/>
  </si>
  <si>
    <t>風河、瑛太郎、准梧</t>
    <rPh sb="0" eb="1">
      <t>フウ</t>
    </rPh>
    <rPh sb="1" eb="2">
      <t>ガ</t>
    </rPh>
    <rPh sb="3" eb="4">
      <t>エイ</t>
    </rPh>
    <rPh sb="4" eb="6">
      <t>タロウ</t>
    </rPh>
    <rPh sb="7" eb="8">
      <t>ジュン</t>
    </rPh>
    <rPh sb="8" eb="9">
      <t>ゴ</t>
    </rPh>
    <phoneticPr fontId="1"/>
  </si>
  <si>
    <t>風河</t>
    <rPh sb="0" eb="1">
      <t>フウ</t>
    </rPh>
    <rPh sb="1" eb="2">
      <t>ガ</t>
    </rPh>
    <phoneticPr fontId="1"/>
  </si>
  <si>
    <t>晴斗</t>
    <rPh sb="0" eb="1">
      <t>ハル</t>
    </rPh>
    <rPh sb="1" eb="2">
      <t>ト</t>
    </rPh>
    <phoneticPr fontId="1"/>
  </si>
  <si>
    <t>晴れ</t>
    <phoneticPr fontId="1"/>
  </si>
  <si>
    <t>●</t>
    <phoneticPr fontId="1"/>
  </si>
  <si>
    <t>○</t>
    <phoneticPr fontId="1"/>
  </si>
  <si>
    <t>○</t>
    <phoneticPr fontId="1"/>
  </si>
  <si>
    <t>晴れ</t>
    <phoneticPr fontId="1"/>
  </si>
  <si>
    <t>神戸ジュニアサマーチャンピオンシップ
（準優勝／10チーム）
MVP：楠田 拓也</t>
    <rPh sb="0" eb="2">
      <t>コウベ</t>
    </rPh>
    <rPh sb="20" eb="23">
      <t>ジュンユウショウ</t>
    </rPh>
    <rPh sb="35" eb="37">
      <t>クスダ</t>
    </rPh>
    <rPh sb="38" eb="40">
      <t>タクヤ</t>
    </rPh>
    <phoneticPr fontId="1"/>
  </si>
  <si>
    <t>風河×2、瑛太郎</t>
    <rPh sb="0" eb="1">
      <t>フウ</t>
    </rPh>
    <rPh sb="1" eb="2">
      <t>ガ</t>
    </rPh>
    <rPh sb="5" eb="6">
      <t>エイ</t>
    </rPh>
    <rPh sb="6" eb="8">
      <t>タロウ</t>
    </rPh>
    <phoneticPr fontId="1"/>
  </si>
  <si>
    <t>詠大、OG</t>
    <phoneticPr fontId="1"/>
  </si>
  <si>
    <t>-</t>
    <phoneticPr fontId="1"/>
  </si>
  <si>
    <t>風河×2</t>
    <phoneticPr fontId="1"/>
  </si>
  <si>
    <t>快、詠大、拓也</t>
    <rPh sb="0" eb="1">
      <t>カイ</t>
    </rPh>
    <rPh sb="2" eb="3">
      <t>エイ</t>
    </rPh>
    <rPh sb="3" eb="4">
      <t>タ</t>
    </rPh>
    <rPh sb="5" eb="7">
      <t>タクヤ</t>
    </rPh>
    <phoneticPr fontId="1"/>
  </si>
  <si>
    <t>風河×4、瑛太郎</t>
    <rPh sb="0" eb="1">
      <t>フウ</t>
    </rPh>
    <rPh sb="1" eb="2">
      <t>ガ</t>
    </rPh>
    <rPh sb="5" eb="6">
      <t>エイ</t>
    </rPh>
    <rPh sb="6" eb="8">
      <t>タロウ</t>
    </rPh>
    <phoneticPr fontId="1"/>
  </si>
  <si>
    <t>風河</t>
    <rPh sb="0" eb="1">
      <t>フウ</t>
    </rPh>
    <rPh sb="1" eb="2">
      <t>ガ</t>
    </rPh>
    <phoneticPr fontId="1"/>
  </si>
  <si>
    <t>風河×2、瑛太郎、拓也</t>
    <rPh sb="0" eb="1">
      <t>フウ</t>
    </rPh>
    <rPh sb="1" eb="2">
      <t>ガ</t>
    </rPh>
    <rPh sb="5" eb="6">
      <t>エイ</t>
    </rPh>
    <rPh sb="6" eb="8">
      <t>タロウ</t>
    </rPh>
    <rPh sb="9" eb="11">
      <t>タクヤ</t>
    </rPh>
    <phoneticPr fontId="1"/>
  </si>
  <si>
    <t>井吹台SC J</t>
    <rPh sb="0" eb="2">
      <t>イブキ</t>
    </rPh>
    <rPh sb="2" eb="3">
      <t>ダイ</t>
    </rPh>
    <phoneticPr fontId="1"/>
  </si>
  <si>
    <t>西神中央FC</t>
    <rPh sb="0" eb="1">
      <t>セイ</t>
    </rPh>
    <rPh sb="1" eb="2">
      <t>シン</t>
    </rPh>
    <rPh sb="2" eb="4">
      <t>チュウオウ</t>
    </rPh>
    <phoneticPr fontId="1"/>
  </si>
  <si>
    <t>WEST U-8リーグ戦</t>
    <phoneticPr fontId="1"/>
  </si>
  <si>
    <t>長坂小学校</t>
    <phoneticPr fontId="1"/>
  </si>
  <si>
    <t>箕面西南FC</t>
    <rPh sb="0" eb="2">
      <t>ミノオ</t>
    </rPh>
    <rPh sb="2" eb="4">
      <t>セイナン</t>
    </rPh>
    <phoneticPr fontId="1"/>
  </si>
  <si>
    <t>尼崎南SC</t>
    <rPh sb="0" eb="2">
      <t>アマガサキ</t>
    </rPh>
    <rPh sb="2" eb="3">
      <t>ミナミ</t>
    </rPh>
    <phoneticPr fontId="1"/>
  </si>
  <si>
    <t>長尾WFCグリーン</t>
    <rPh sb="0" eb="2">
      <t>ナガオ</t>
    </rPh>
    <phoneticPr fontId="1"/>
  </si>
  <si>
    <t>長尾WFCオレンジ</t>
    <phoneticPr fontId="1"/>
  </si>
  <si>
    <t>○</t>
    <phoneticPr fontId="1"/>
  </si>
  <si>
    <t>○</t>
    <phoneticPr fontId="1"/>
  </si>
  <si>
    <t>晴れ</t>
    <phoneticPr fontId="1"/>
  </si>
  <si>
    <t>風河×2、OG</t>
    <rPh sb="0" eb="1">
      <t>フウ</t>
    </rPh>
    <rPh sb="1" eb="2">
      <t>ガ</t>
    </rPh>
    <phoneticPr fontId="1"/>
  </si>
  <si>
    <t>風河、瑛太郎、詠大、准梧×2、凛人</t>
    <rPh sb="0" eb="1">
      <t>フウ</t>
    </rPh>
    <rPh sb="1" eb="2">
      <t>ガ</t>
    </rPh>
    <rPh sb="3" eb="4">
      <t>エイ</t>
    </rPh>
    <rPh sb="4" eb="6">
      <t>タロウ</t>
    </rPh>
    <rPh sb="7" eb="8">
      <t>エイ</t>
    </rPh>
    <rPh sb="8" eb="9">
      <t>タ</t>
    </rPh>
    <rPh sb="10" eb="11">
      <t>ジュン</t>
    </rPh>
    <rPh sb="11" eb="12">
      <t>ゴ</t>
    </rPh>
    <rPh sb="15" eb="16">
      <t>リン</t>
    </rPh>
    <rPh sb="16" eb="17">
      <t>ヒト</t>
    </rPh>
    <phoneticPr fontId="1"/>
  </si>
  <si>
    <t>風河×2、詠大、准梧×4、凛人</t>
    <rPh sb="0" eb="1">
      <t>フウ</t>
    </rPh>
    <rPh sb="1" eb="2">
      <t>ガ</t>
    </rPh>
    <rPh sb="5" eb="6">
      <t>エイ</t>
    </rPh>
    <rPh sb="6" eb="7">
      <t>タ</t>
    </rPh>
    <rPh sb="8" eb="9">
      <t>ジュン</t>
    </rPh>
    <rPh sb="9" eb="10">
      <t>ゴ</t>
    </rPh>
    <rPh sb="13" eb="14">
      <t>リン</t>
    </rPh>
    <rPh sb="14" eb="15">
      <t>ヒト</t>
    </rPh>
    <phoneticPr fontId="1"/>
  </si>
  <si>
    <t>○</t>
    <phoneticPr fontId="1"/>
  </si>
  <si>
    <t>○</t>
    <phoneticPr fontId="1"/>
  </si>
  <si>
    <t>9月</t>
    <rPh sb="1" eb="2">
      <t>ガツ</t>
    </rPh>
    <phoneticPr fontId="1"/>
  </si>
  <si>
    <t>11日</t>
    <phoneticPr fontId="1"/>
  </si>
  <si>
    <t>風河×2、瑛太郎×2</t>
    <rPh sb="0" eb="1">
      <t>フウ</t>
    </rPh>
    <rPh sb="1" eb="2">
      <t>ガ</t>
    </rPh>
    <rPh sb="5" eb="6">
      <t>エイ</t>
    </rPh>
    <rPh sb="6" eb="8">
      <t>タロウ</t>
    </rPh>
    <phoneticPr fontId="1"/>
  </si>
  <si>
    <t>風河×2、瑛太郎×2、詠大、拓也×3</t>
    <rPh sb="0" eb="1">
      <t>フウ</t>
    </rPh>
    <rPh sb="1" eb="2">
      <t>ガ</t>
    </rPh>
    <rPh sb="5" eb="6">
      <t>エイ</t>
    </rPh>
    <rPh sb="6" eb="8">
      <t>タロウ</t>
    </rPh>
    <rPh sb="11" eb="12">
      <t>エイ</t>
    </rPh>
    <rPh sb="12" eb="13">
      <t>タ</t>
    </rPh>
    <rPh sb="14" eb="16">
      <t>タクヤ</t>
    </rPh>
    <phoneticPr fontId="1"/>
  </si>
  <si>
    <t>西須磨SC</t>
    <rPh sb="0" eb="1">
      <t>ニシ</t>
    </rPh>
    <rPh sb="1" eb="3">
      <t>スマ</t>
    </rPh>
    <phoneticPr fontId="1"/>
  </si>
  <si>
    <t>高須SC</t>
    <rPh sb="0" eb="2">
      <t>タカス</t>
    </rPh>
    <phoneticPr fontId="1"/>
  </si>
  <si>
    <t>25日</t>
    <rPh sb="2" eb="3">
      <t>ニチ</t>
    </rPh>
    <phoneticPr fontId="1"/>
  </si>
  <si>
    <t>高須SC</t>
    <phoneticPr fontId="1"/>
  </si>
  <si>
    <t>桃山台SC</t>
    <rPh sb="2" eb="3">
      <t>ダイ</t>
    </rPh>
    <phoneticPr fontId="1"/>
  </si>
  <si>
    <t>桃山カップ
（優勝／9チーム）
MVP：児玉 瑛太郎</t>
    <rPh sb="0" eb="2">
      <t>モモヤマ</t>
    </rPh>
    <rPh sb="20" eb="22">
      <t>コダマ</t>
    </rPh>
    <rPh sb="23" eb="24">
      <t>エイ</t>
    </rPh>
    <rPh sb="24" eb="26">
      <t>タロウ</t>
    </rPh>
    <phoneticPr fontId="1"/>
  </si>
  <si>
    <t>○</t>
    <phoneticPr fontId="1"/>
  </si>
  <si>
    <t>○</t>
    <phoneticPr fontId="1"/>
  </si>
  <si>
    <t>瑛太郎×2</t>
    <phoneticPr fontId="1"/>
  </si>
  <si>
    <t>風河×2</t>
    <phoneticPr fontId="1"/>
  </si>
  <si>
    <t>風河×2、瑛太郎、准梧</t>
    <rPh sb="0" eb="1">
      <t>フウ</t>
    </rPh>
    <rPh sb="1" eb="2">
      <t>ガ</t>
    </rPh>
    <rPh sb="5" eb="6">
      <t>エイ</t>
    </rPh>
    <rPh sb="6" eb="8">
      <t>タロウ</t>
    </rPh>
    <rPh sb="9" eb="10">
      <t>ジュン</t>
    </rPh>
    <rPh sb="10" eb="11">
      <t>ゴ</t>
    </rPh>
    <phoneticPr fontId="1"/>
  </si>
  <si>
    <t>風河×2、瑛太郎×4</t>
    <phoneticPr fontId="1"/>
  </si>
  <si>
    <t>△</t>
    <phoneticPr fontId="1"/>
  </si>
  <si>
    <t>なぎさFC</t>
    <phoneticPr fontId="1"/>
  </si>
  <si>
    <t>桃山台SC</t>
    <rPh sb="0" eb="3">
      <t>モモヤマダイ</t>
    </rPh>
    <phoneticPr fontId="1"/>
  </si>
  <si>
    <t>AS摩耶</t>
    <rPh sb="2" eb="4">
      <t>マヤ</t>
    </rPh>
    <phoneticPr fontId="1"/>
  </si>
  <si>
    <t>○</t>
    <phoneticPr fontId="1"/>
  </si>
  <si>
    <t>○</t>
    <phoneticPr fontId="1"/>
  </si>
  <si>
    <t>●</t>
    <phoneticPr fontId="1"/>
  </si>
  <si>
    <t>8日</t>
    <rPh sb="1" eb="2">
      <t>ニチ</t>
    </rPh>
    <phoneticPr fontId="1"/>
  </si>
  <si>
    <t>10月</t>
    <rPh sb="2" eb="3">
      <t>ガツ</t>
    </rPh>
    <phoneticPr fontId="1"/>
  </si>
  <si>
    <t>曇り</t>
    <phoneticPr fontId="1"/>
  </si>
  <si>
    <t>曇り</t>
    <phoneticPr fontId="1"/>
  </si>
  <si>
    <t>三木協同学苑</t>
    <rPh sb="0" eb="2">
      <t>ミキ</t>
    </rPh>
    <rPh sb="2" eb="4">
      <t>キョウドウ</t>
    </rPh>
    <rPh sb="4" eb="6">
      <t>ガクエン</t>
    </rPh>
    <phoneticPr fontId="1"/>
  </si>
  <si>
    <t>詠大×3</t>
    <rPh sb="0" eb="1">
      <t>エイ</t>
    </rPh>
    <rPh sb="1" eb="2">
      <t>タ</t>
    </rPh>
    <phoneticPr fontId="1"/>
  </si>
  <si>
    <t>風河×2、准梧</t>
    <rPh sb="0" eb="1">
      <t>フウ</t>
    </rPh>
    <rPh sb="1" eb="2">
      <t>ガ</t>
    </rPh>
    <rPh sb="5" eb="6">
      <t>ジュン</t>
    </rPh>
    <rPh sb="6" eb="7">
      <t>ゴ</t>
    </rPh>
    <phoneticPr fontId="1"/>
  </si>
  <si>
    <t>風河×3、拓也</t>
    <rPh sb="0" eb="1">
      <t>フウ</t>
    </rPh>
    <rPh sb="1" eb="2">
      <t>ガ</t>
    </rPh>
    <rPh sb="5" eb="7">
      <t>タクヤ</t>
    </rPh>
    <phoneticPr fontId="1"/>
  </si>
  <si>
    <t>詠大、准梧、晴斗</t>
    <rPh sb="0" eb="1">
      <t>エイ</t>
    </rPh>
    <rPh sb="1" eb="2">
      <t>タ</t>
    </rPh>
    <rPh sb="3" eb="4">
      <t>ジュン</t>
    </rPh>
    <rPh sb="4" eb="5">
      <t>ゴ</t>
    </rPh>
    <rPh sb="6" eb="7">
      <t>ハル</t>
    </rPh>
    <rPh sb="7" eb="8">
      <t>ト</t>
    </rPh>
    <phoneticPr fontId="1"/>
  </si>
  <si>
    <t>風河</t>
    <rPh sb="0" eb="1">
      <t>フウ</t>
    </rPh>
    <rPh sb="1" eb="2">
      <t>ガ</t>
    </rPh>
    <phoneticPr fontId="1"/>
  </si>
  <si>
    <t>風河×3、快、准梧、晴斗</t>
    <rPh sb="0" eb="1">
      <t>フウ</t>
    </rPh>
    <rPh sb="1" eb="2">
      <t>ガ</t>
    </rPh>
    <rPh sb="5" eb="6">
      <t>カイ</t>
    </rPh>
    <rPh sb="7" eb="8">
      <t>ジュン</t>
    </rPh>
    <rPh sb="8" eb="9">
      <t>ゴ</t>
    </rPh>
    <rPh sb="10" eb="11">
      <t>ハル</t>
    </rPh>
    <rPh sb="11" eb="12">
      <t>ト</t>
    </rPh>
    <phoneticPr fontId="1"/>
  </si>
  <si>
    <t>段上SC</t>
    <rPh sb="0" eb="2">
      <t>ダンジョウ</t>
    </rPh>
    <phoneticPr fontId="1"/>
  </si>
  <si>
    <t>日生中央SC</t>
    <rPh sb="0" eb="2">
      <t>ニッセイ</t>
    </rPh>
    <rPh sb="2" eb="4">
      <t>チュウオウ</t>
    </rPh>
    <phoneticPr fontId="1"/>
  </si>
  <si>
    <t>9日</t>
    <rPh sb="1" eb="2">
      <t>ニチ</t>
    </rPh>
    <phoneticPr fontId="1"/>
  </si>
  <si>
    <t>藤江KSC</t>
    <rPh sb="0" eb="2">
      <t>フジエ</t>
    </rPh>
    <phoneticPr fontId="1"/>
  </si>
  <si>
    <t>西宮SS</t>
    <rPh sb="0" eb="2">
      <t>ニシノミヤ</t>
    </rPh>
    <phoneticPr fontId="1"/>
  </si>
  <si>
    <t>○</t>
    <phoneticPr fontId="1"/>
  </si>
  <si>
    <t>○</t>
    <phoneticPr fontId="1"/>
  </si>
  <si>
    <t>●</t>
    <phoneticPr fontId="1"/>
  </si>
  <si>
    <t>風河×2</t>
    <phoneticPr fontId="1"/>
  </si>
  <si>
    <t>風河×4、快、詠大、OG</t>
    <rPh sb="5" eb="6">
      <t>カイ</t>
    </rPh>
    <rPh sb="7" eb="8">
      <t>エイ</t>
    </rPh>
    <rPh sb="8" eb="9">
      <t>タ</t>
    </rPh>
    <phoneticPr fontId="1"/>
  </si>
  <si>
    <t>風河、詠大×3</t>
    <rPh sb="0" eb="1">
      <t>フウ</t>
    </rPh>
    <rPh sb="1" eb="2">
      <t>ガ</t>
    </rPh>
    <rPh sb="3" eb="4">
      <t>エイ</t>
    </rPh>
    <rPh sb="4" eb="5">
      <t>タ</t>
    </rPh>
    <phoneticPr fontId="1"/>
  </si>
  <si>
    <t>兵庫県活性化事業ミニサッカー大会
（3位／24チーム）</t>
    <rPh sb="0" eb="3">
      <t>ヒョウゴケン</t>
    </rPh>
    <rPh sb="3" eb="6">
      <t>カッセイカ</t>
    </rPh>
    <rPh sb="6" eb="8">
      <t>ジギョウ</t>
    </rPh>
    <rPh sb="14" eb="16">
      <t>タイカイ</t>
    </rPh>
    <rPh sb="19" eb="20">
      <t>イ</t>
    </rPh>
    <phoneticPr fontId="1"/>
  </si>
  <si>
    <t>PK</t>
    <phoneticPr fontId="1"/>
  </si>
  <si>
    <t>北五葉SC</t>
    <rPh sb="0" eb="1">
      <t>キタ</t>
    </rPh>
    <rPh sb="1" eb="3">
      <t>ゴヨウ</t>
    </rPh>
    <phoneticPr fontId="1"/>
  </si>
  <si>
    <t>みさきFC</t>
    <phoneticPr fontId="1"/>
  </si>
  <si>
    <t>西宮SS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</si>
  <si>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</si>
  <si>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</si>
  <si>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</si>
  <si>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</si>
  <si>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晴れ</t>
    <phoneticPr fontId="1"/>
  </si>
  <si>
    <t>10日</t>
    <rPh sb="2" eb="3">
      <t>カ</t>
    </rPh>
    <phoneticPr fontId="1"/>
  </si>
  <si>
    <t>風河</t>
    <rPh sb="0" eb="1">
      <t>フウ</t>
    </rPh>
    <rPh sb="1" eb="2">
      <t>ガ</t>
    </rPh>
    <phoneticPr fontId="1"/>
  </si>
  <si>
    <t>風河×2、快、洋介、晴斗</t>
    <rPh sb="0" eb="1">
      <t>フウ</t>
    </rPh>
    <rPh sb="1" eb="2">
      <t>ガ</t>
    </rPh>
    <rPh sb="5" eb="6">
      <t>カイ</t>
    </rPh>
    <rPh sb="7" eb="9">
      <t>ヨウスケ</t>
    </rPh>
    <rPh sb="10" eb="11">
      <t>ハル</t>
    </rPh>
    <rPh sb="11" eb="12">
      <t>ト</t>
    </rPh>
    <phoneticPr fontId="1"/>
  </si>
  <si>
    <t>-</t>
    <phoneticPr fontId="1"/>
  </si>
  <si>
    <t>風河×3、快、詠大</t>
    <rPh sb="0" eb="1">
      <t>フウ</t>
    </rPh>
    <rPh sb="1" eb="2">
      <t>ガ</t>
    </rPh>
    <rPh sb="5" eb="6">
      <t>カイ</t>
    </rPh>
    <rPh sb="7" eb="8">
      <t>エイ</t>
    </rPh>
    <rPh sb="8" eb="9">
      <t>タ</t>
    </rPh>
    <phoneticPr fontId="1"/>
  </si>
  <si>
    <t>22日</t>
    <rPh sb="2" eb="3">
      <t>ニチ</t>
    </rPh>
    <phoneticPr fontId="1"/>
  </si>
  <si>
    <t>垂水スポーツガーデン</t>
    <phoneticPr fontId="1"/>
  </si>
  <si>
    <t>WEST U-8リーグ戦</t>
    <phoneticPr fontId="1"/>
  </si>
  <si>
    <t>ヨーケンFC G</t>
    <phoneticPr fontId="1"/>
  </si>
  <si>
    <t>23日</t>
    <rPh sb="2" eb="3">
      <t>ニチ</t>
    </rPh>
    <phoneticPr fontId="1"/>
  </si>
  <si>
    <t>ヨーケンFC</t>
    <phoneticPr fontId="1"/>
  </si>
  <si>
    <t>霞ヶ丘学園SC</t>
    <rPh sb="0" eb="3">
      <t>カスミガオカ</t>
    </rPh>
    <rPh sb="3" eb="5">
      <t>ガクエン</t>
    </rPh>
    <phoneticPr fontId="1"/>
  </si>
  <si>
    <t>○</t>
    <phoneticPr fontId="1"/>
  </si>
  <si>
    <t>○</t>
    <phoneticPr fontId="1"/>
  </si>
  <si>
    <t>曇り</t>
    <rPh sb="0" eb="1">
      <t>クモ</t>
    </rPh>
    <phoneticPr fontId="1"/>
  </si>
  <si>
    <t>風河×4、瑛太郎×2、准梧×2、洋介</t>
    <rPh sb="0" eb="1">
      <t>フウ</t>
    </rPh>
    <rPh sb="1" eb="2">
      <t>ガ</t>
    </rPh>
    <rPh sb="5" eb="6">
      <t>エイ</t>
    </rPh>
    <rPh sb="6" eb="8">
      <t>タロウ</t>
    </rPh>
    <rPh sb="11" eb="12">
      <t>ジュン</t>
    </rPh>
    <rPh sb="12" eb="13">
      <t>ゴ</t>
    </rPh>
    <rPh sb="16" eb="18">
      <t>ヨウスケ</t>
    </rPh>
    <phoneticPr fontId="1"/>
  </si>
  <si>
    <t>風河×2、瑛太郎×2、快、拓也×3、凛人×2</t>
    <rPh sb="0" eb="1">
      <t>フウ</t>
    </rPh>
    <rPh sb="1" eb="2">
      <t>ガ</t>
    </rPh>
    <rPh sb="5" eb="6">
      <t>エイ</t>
    </rPh>
    <rPh sb="6" eb="8">
      <t>タロウ</t>
    </rPh>
    <rPh sb="11" eb="12">
      <t>カイ</t>
    </rPh>
    <rPh sb="13" eb="15">
      <t>タクヤ</t>
    </rPh>
    <rPh sb="18" eb="19">
      <t>リン</t>
    </rPh>
    <rPh sb="19" eb="20">
      <t>ヒト</t>
    </rPh>
    <phoneticPr fontId="1"/>
  </si>
  <si>
    <t>千代ヶ丘SC</t>
    <rPh sb="0" eb="4">
      <t>チヨガオカ</t>
    </rPh>
    <phoneticPr fontId="1"/>
  </si>
  <si>
    <t>風河×5、快、拓也、洋介</t>
    <rPh sb="0" eb="1">
      <t>フウ</t>
    </rPh>
    <rPh sb="1" eb="2">
      <t>ガ</t>
    </rPh>
    <rPh sb="5" eb="6">
      <t>カイ</t>
    </rPh>
    <rPh sb="7" eb="9">
      <t>タクヤ</t>
    </rPh>
    <rPh sb="10" eb="12">
      <t>ヨウスケ</t>
    </rPh>
    <phoneticPr fontId="1"/>
  </si>
  <si>
    <t>風河×5、瑛太郎</t>
    <rPh sb="5" eb="6">
      <t>エイ</t>
    </rPh>
    <rPh sb="6" eb="8">
      <t>タロウ</t>
    </rPh>
    <phoneticPr fontId="1"/>
  </si>
  <si>
    <t>風河、瑛太郎×2</t>
    <rPh sb="0" eb="1">
      <t>フウ</t>
    </rPh>
    <rPh sb="1" eb="2">
      <t>ガ</t>
    </rPh>
    <rPh sb="3" eb="4">
      <t>エイ</t>
    </rPh>
    <rPh sb="4" eb="6">
      <t>タロウ</t>
    </rPh>
    <phoneticPr fontId="1"/>
  </si>
  <si>
    <t>風河×3、瑛太郎、准梧</t>
    <rPh sb="0" eb="1">
      <t>フウ</t>
    </rPh>
    <rPh sb="1" eb="2">
      <t>ガ</t>
    </rPh>
    <rPh sb="5" eb="6">
      <t>エイ</t>
    </rPh>
    <rPh sb="6" eb="8">
      <t>タロウ</t>
    </rPh>
    <rPh sb="9" eb="10">
      <t>ジュン</t>
    </rPh>
    <rPh sb="10" eb="11">
      <t>ゴ</t>
    </rPh>
    <phoneticPr fontId="1"/>
  </si>
  <si>
    <t>○</t>
    <phoneticPr fontId="1"/>
  </si>
  <si>
    <t>○</t>
    <phoneticPr fontId="1"/>
  </si>
  <si>
    <t>緑地カップ
（優勝／6チーム）
MVP：木村 風河</t>
    <rPh sb="0" eb="2">
      <t>リョクチ</t>
    </rPh>
    <rPh sb="7" eb="9">
      <t>ユウショウ</t>
    </rPh>
    <rPh sb="20" eb="22">
      <t>キムラ</t>
    </rPh>
    <rPh sb="23" eb="24">
      <t>フウ</t>
    </rPh>
    <rPh sb="24" eb="25">
      <t>ガ</t>
    </rPh>
    <phoneticPr fontId="1"/>
  </si>
  <si>
    <t>晴れ</t>
    <phoneticPr fontId="1"/>
  </si>
  <si>
    <t>WEST U-8リーグ戦</t>
    <phoneticPr fontId="1"/>
  </si>
  <si>
    <t>WEST U-8リーグ戦</t>
    <phoneticPr fontId="1"/>
  </si>
  <si>
    <t>垂水スポーツガーデン</t>
    <phoneticPr fontId="1"/>
  </si>
  <si>
    <t>26日</t>
    <rPh sb="2" eb="3">
      <t>ニチ</t>
    </rPh>
    <phoneticPr fontId="1"/>
  </si>
  <si>
    <t>11月</t>
    <rPh sb="2" eb="3">
      <t>ガツ</t>
    </rPh>
    <phoneticPr fontId="1"/>
  </si>
  <si>
    <t>24日</t>
    <rPh sb="2" eb="3">
      <t>カ</t>
    </rPh>
    <phoneticPr fontId="1"/>
  </si>
  <si>
    <t>DerruZonaFC</t>
    <phoneticPr fontId="1"/>
  </si>
  <si>
    <t>SSクリエイト</t>
    <phoneticPr fontId="1"/>
  </si>
  <si>
    <t>長岡京SS</t>
    <rPh sb="0" eb="3">
      <t>ナガオカキョウ</t>
    </rPh>
    <phoneticPr fontId="1"/>
  </si>
  <si>
    <t>如是FC</t>
    <rPh sb="0" eb="1">
      <t>ニョ</t>
    </rPh>
    <rPh sb="1" eb="2">
      <t>コレ</t>
    </rPh>
    <phoneticPr fontId="1"/>
  </si>
  <si>
    <t>玉川学園FC</t>
    <rPh sb="0" eb="2">
      <t>タマガワ</t>
    </rPh>
    <rPh sb="2" eb="4">
      <t>ガクエン</t>
    </rPh>
    <phoneticPr fontId="1"/>
  </si>
  <si>
    <t>25日</t>
    <rPh sb="2" eb="3">
      <t>ニチ</t>
    </rPh>
    <phoneticPr fontId="1"/>
  </si>
  <si>
    <t>洛西浄化センター</t>
    <rPh sb="0" eb="2">
      <t>ラクサイ</t>
    </rPh>
    <rPh sb="2" eb="4">
      <t>ジョウカ</t>
    </rPh>
    <phoneticPr fontId="1"/>
  </si>
  <si>
    <t>三木グリーンパーク</t>
    <rPh sb="0" eb="2">
      <t>ミキ</t>
    </rPh>
    <phoneticPr fontId="1"/>
  </si>
  <si>
    <t>南港サウスマンFC</t>
    <rPh sb="0" eb="2">
      <t>ナンコウ</t>
    </rPh>
    <phoneticPr fontId="1"/>
  </si>
  <si>
    <t>服部緑地人工芝サッカー場
（芝生）</t>
    <rPh sb="0" eb="2">
      <t>ハットリ</t>
    </rPh>
    <rPh sb="2" eb="4">
      <t>リョクチ</t>
    </rPh>
    <rPh sb="4" eb="6">
      <t>ジンコウ</t>
    </rPh>
    <rPh sb="6" eb="7">
      <t>シバ</t>
    </rPh>
    <rPh sb="11" eb="12">
      <t>ジョウ</t>
    </rPh>
    <rPh sb="14" eb="16">
      <t>シバフ</t>
    </rPh>
    <phoneticPr fontId="1"/>
  </si>
  <si>
    <t>すずらんフットサルパーク
（芝生）</t>
    <phoneticPr fontId="1"/>
  </si>
  <si>
    <t>三木防災公園フットサルコート
（芝生）</t>
    <rPh sb="0" eb="2">
      <t>ミキ</t>
    </rPh>
    <rPh sb="2" eb="4">
      <t>ボウサイ</t>
    </rPh>
    <rPh sb="4" eb="6">
      <t>コウエン</t>
    </rPh>
    <phoneticPr fontId="1"/>
  </si>
  <si>
    <t>3日</t>
    <rPh sb="1" eb="2">
      <t>カ</t>
    </rPh>
    <phoneticPr fontId="1"/>
  </si>
  <si>
    <t>巽東緑地G</t>
    <phoneticPr fontId="1"/>
  </si>
  <si>
    <t>住の江キッズFC</t>
    <phoneticPr fontId="1"/>
  </si>
  <si>
    <t>ボヘミアFA</t>
    <phoneticPr fontId="1"/>
  </si>
  <si>
    <t>京都大塚SC</t>
    <phoneticPr fontId="1"/>
  </si>
  <si>
    <t>12月</t>
    <rPh sb="2" eb="3">
      <t>ガツ</t>
    </rPh>
    <phoneticPr fontId="1"/>
  </si>
  <si>
    <t>○</t>
    <phoneticPr fontId="1"/>
  </si>
  <si>
    <t>○</t>
    <phoneticPr fontId="1"/>
  </si>
  <si>
    <t>風河、瑛太郎、詠大</t>
    <rPh sb="7" eb="8">
      <t>エイ</t>
    </rPh>
    <rPh sb="8" eb="9">
      <t>タ</t>
    </rPh>
    <phoneticPr fontId="1"/>
  </si>
  <si>
    <t>瑛太郎、詠大</t>
    <phoneticPr fontId="1"/>
  </si>
  <si>
    <t>北野SC</t>
    <rPh sb="0" eb="2">
      <t>キタノ</t>
    </rPh>
    <phoneticPr fontId="1"/>
  </si>
  <si>
    <t>晴れ</t>
    <phoneticPr fontId="1"/>
  </si>
  <si>
    <t>○</t>
    <phoneticPr fontId="1"/>
  </si>
  <si>
    <t>○</t>
    <phoneticPr fontId="1"/>
  </si>
  <si>
    <t>●</t>
    <phoneticPr fontId="1"/>
  </si>
  <si>
    <t>△</t>
    <phoneticPr fontId="1"/>
  </si>
  <si>
    <t>詠大</t>
    <rPh sb="0" eb="1">
      <t>エイ</t>
    </rPh>
    <rPh sb="1" eb="2">
      <t>タ</t>
    </rPh>
    <phoneticPr fontId="1"/>
  </si>
  <si>
    <t>-</t>
    <phoneticPr fontId="1"/>
  </si>
  <si>
    <t>瑛太郎×2、詠大×2</t>
    <rPh sb="0" eb="1">
      <t>エイ</t>
    </rPh>
    <rPh sb="1" eb="3">
      <t>タロウ</t>
    </rPh>
    <rPh sb="6" eb="7">
      <t>エイ</t>
    </rPh>
    <rPh sb="7" eb="8">
      <t>タ</t>
    </rPh>
    <phoneticPr fontId="1"/>
  </si>
  <si>
    <t>風河×3、瑛太郎×2、詠大×2</t>
    <rPh sb="0" eb="1">
      <t>フウ</t>
    </rPh>
    <rPh sb="1" eb="2">
      <t>ガ</t>
    </rPh>
    <rPh sb="5" eb="6">
      <t>エイ</t>
    </rPh>
    <rPh sb="6" eb="8">
      <t>タロウ</t>
    </rPh>
    <rPh sb="11" eb="12">
      <t>エイ</t>
    </rPh>
    <rPh sb="12" eb="13">
      <t>タ</t>
    </rPh>
    <phoneticPr fontId="1"/>
  </si>
  <si>
    <t>風河、快、拓也</t>
    <rPh sb="0" eb="1">
      <t>フウ</t>
    </rPh>
    <rPh sb="1" eb="2">
      <t>ガ</t>
    </rPh>
    <rPh sb="3" eb="4">
      <t>カイ</t>
    </rPh>
    <rPh sb="5" eb="7">
      <t>タクヤ</t>
    </rPh>
    <phoneticPr fontId="1"/>
  </si>
  <si>
    <t>17日</t>
    <rPh sb="2" eb="3">
      <t>ニチ</t>
    </rPh>
    <phoneticPr fontId="1"/>
  </si>
  <si>
    <t>母里小学校</t>
    <rPh sb="0" eb="1">
      <t>ハハ</t>
    </rPh>
    <rPh sb="1" eb="2">
      <t>サト</t>
    </rPh>
    <rPh sb="2" eb="5">
      <t>ショウガッコウ</t>
    </rPh>
    <phoneticPr fontId="1"/>
  </si>
  <si>
    <t>パルセイロ稲美FC</t>
    <phoneticPr fontId="1"/>
  </si>
  <si>
    <t>平岡北SC</t>
    <rPh sb="0" eb="2">
      <t>ヒラオカ</t>
    </rPh>
    <rPh sb="2" eb="3">
      <t>キタ</t>
    </rPh>
    <phoneticPr fontId="1"/>
  </si>
  <si>
    <t>平岡北SC</t>
    <phoneticPr fontId="1"/>
  </si>
  <si>
    <t>-</t>
    <phoneticPr fontId="1"/>
  </si>
  <si>
    <t>○</t>
    <phoneticPr fontId="1"/>
  </si>
  <si>
    <t>○</t>
    <phoneticPr fontId="1"/>
  </si>
  <si>
    <t>△</t>
    <phoneticPr fontId="1"/>
  </si>
  <si>
    <t>晴れ</t>
    <phoneticPr fontId="1"/>
  </si>
  <si>
    <t>晴れ</t>
    <phoneticPr fontId="1"/>
  </si>
  <si>
    <t>風河×3、瑛太郎×2、快、慶×2</t>
    <rPh sb="11" eb="12">
      <t>カイ</t>
    </rPh>
    <rPh sb="13" eb="14">
      <t>ケイ</t>
    </rPh>
    <phoneticPr fontId="1"/>
  </si>
  <si>
    <t>瑛太郎、詠大×2</t>
    <phoneticPr fontId="1"/>
  </si>
  <si>
    <t>風河×5、詠大×2、快、准梧、凛人</t>
    <rPh sb="10" eb="11">
      <t>カイ</t>
    </rPh>
    <rPh sb="12" eb="13">
      <t>ジュン</t>
    </rPh>
    <rPh sb="13" eb="14">
      <t>ゴ</t>
    </rPh>
    <rPh sb="15" eb="16">
      <t>リン</t>
    </rPh>
    <rPh sb="16" eb="17">
      <t>ヒト</t>
    </rPh>
    <phoneticPr fontId="1"/>
  </si>
  <si>
    <t>風河、詠大×2、瑛太郎</t>
    <phoneticPr fontId="1"/>
  </si>
  <si>
    <t>慶</t>
    <rPh sb="0" eb="1">
      <t>ケイ</t>
    </rPh>
    <phoneticPr fontId="1"/>
  </si>
  <si>
    <t>関西ジュニアサッカー選手権U-8
（5位(2位リーグ優勝)／16チーム）
MVP：伊原 詠大</t>
    <rPh sb="19" eb="20">
      <t>イ</t>
    </rPh>
    <rPh sb="22" eb="23">
      <t>イ</t>
    </rPh>
    <rPh sb="26" eb="28">
      <t>ユウショウ</t>
    </rPh>
    <rPh sb="41" eb="43">
      <t>イハラ</t>
    </rPh>
    <rPh sb="44" eb="45">
      <t>エイ</t>
    </rPh>
    <rPh sb="45" eb="46">
      <t>タ</t>
    </rPh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</si>
  <si>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</si>
  <si>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</si>
  <si>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</si>
  <si>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</si>
  <si>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風河×2、拓也</t>
    <rPh sb="0" eb="1">
      <t>フウ</t>
    </rPh>
    <rPh sb="1" eb="2">
      <t>ガ</t>
    </rPh>
    <rPh sb="5" eb="7">
      <t>タクヤ</t>
    </rPh>
    <phoneticPr fontId="1"/>
  </si>
  <si>
    <t>風河×2、瑛太郎、詠大×2</t>
    <rPh sb="0" eb="1">
      <t>フウ</t>
    </rPh>
    <rPh sb="1" eb="2">
      <t>ガ</t>
    </rPh>
    <rPh sb="5" eb="6">
      <t>エイ</t>
    </rPh>
    <rPh sb="6" eb="8">
      <t>タロウ</t>
    </rPh>
    <rPh sb="9" eb="10">
      <t>エイ</t>
    </rPh>
    <rPh sb="10" eb="11">
      <t>タ</t>
    </rPh>
    <phoneticPr fontId="1"/>
  </si>
  <si>
    <t>風河×3</t>
    <rPh sb="0" eb="1">
      <t>フウ</t>
    </rPh>
    <rPh sb="1" eb="2">
      <t>ガ</t>
    </rPh>
    <phoneticPr fontId="1"/>
  </si>
  <si>
    <t>風河、詠大×2</t>
    <rPh sb="0" eb="1">
      <t>フウ</t>
    </rPh>
    <rPh sb="1" eb="2">
      <t>ガ</t>
    </rPh>
    <rPh sb="3" eb="4">
      <t>エイ</t>
    </rPh>
    <rPh sb="4" eb="5">
      <t>タ</t>
    </rPh>
    <phoneticPr fontId="1"/>
  </si>
  <si>
    <t>風河</t>
    <rPh sb="0" eb="1">
      <t>フウ</t>
    </rPh>
    <rPh sb="1" eb="2">
      <t>ガ</t>
    </rPh>
    <phoneticPr fontId="1"/>
  </si>
  <si>
    <t>長岡京SSカップ
（4位／7チーム）
MVP：下井 奏丁</t>
    <rPh sb="0" eb="3">
      <t>ナガオカキョウ</t>
    </rPh>
    <rPh sb="11" eb="12">
      <t>イ</t>
    </rPh>
    <rPh sb="23" eb="25">
      <t>シモイ</t>
    </rPh>
    <rPh sb="26" eb="27">
      <t>カナ</t>
    </rPh>
    <rPh sb="27" eb="28">
      <t>チョウ</t>
    </rPh>
    <phoneticPr fontId="1"/>
  </si>
  <si>
    <t>井吹台SC I</t>
    <rPh sb="0" eb="2">
      <t>イブキ</t>
    </rPh>
    <rPh sb="2" eb="3">
      <t>ダイ</t>
    </rPh>
    <phoneticPr fontId="1"/>
  </si>
  <si>
    <t>FC玉津</t>
    <rPh sb="2" eb="4">
      <t>タマツ</t>
    </rPh>
    <phoneticPr fontId="1"/>
  </si>
  <si>
    <t>やまてSC</t>
    <phoneticPr fontId="1"/>
  </si>
  <si>
    <t>やまてSC</t>
    <phoneticPr fontId="1"/>
  </si>
  <si>
    <t>井吹台SC I</t>
    <phoneticPr fontId="1"/>
  </si>
  <si>
    <t>晴れ</t>
    <phoneticPr fontId="1"/>
  </si>
  <si>
    <t>○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</si>
  <si>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</si>
  <si>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</si>
  <si>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</si>
  <si>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</si>
  <si>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-</t>
    <phoneticPr fontId="1"/>
  </si>
  <si>
    <t>詠大</t>
    <phoneticPr fontId="1"/>
  </si>
  <si>
    <t>瑛太郎</t>
    <phoneticPr fontId="1"/>
  </si>
  <si>
    <t>みさきFC</t>
    <phoneticPr fontId="1"/>
  </si>
  <si>
    <t>北五葉SC</t>
    <rPh sb="0" eb="1">
      <t>キタ</t>
    </rPh>
    <rPh sb="1" eb="3">
      <t>ゴヨウ</t>
    </rPh>
    <phoneticPr fontId="1"/>
  </si>
  <si>
    <t>小部キッズFC</t>
    <rPh sb="0" eb="1">
      <t>チイ</t>
    </rPh>
    <rPh sb="1" eb="2">
      <t>ブ</t>
    </rPh>
    <phoneticPr fontId="1"/>
  </si>
  <si>
    <t>アルコバレーノFC</t>
    <phoneticPr fontId="1"/>
  </si>
  <si>
    <t>FCフレスカ神戸</t>
    <rPh sb="6" eb="8">
      <t>コウベ</t>
    </rPh>
    <phoneticPr fontId="1"/>
  </si>
  <si>
    <t>8日</t>
    <rPh sb="1" eb="2">
      <t>カ</t>
    </rPh>
    <phoneticPr fontId="1"/>
  </si>
  <si>
    <t>1月</t>
    <rPh sb="1" eb="2">
      <t>ガツ</t>
    </rPh>
    <phoneticPr fontId="1"/>
  </si>
  <si>
    <t>FC玉津クリスマスカップ
（優勝／6チーム）
MVP：壇上 凛人</t>
    <rPh sb="2" eb="4">
      <t>タマツ</t>
    </rPh>
    <rPh sb="14" eb="16">
      <t>ユウショウ</t>
    </rPh>
    <rPh sb="27" eb="29">
      <t>ダンジョウ</t>
    </rPh>
    <rPh sb="30" eb="31">
      <t>リン</t>
    </rPh>
    <rPh sb="31" eb="32">
      <t>ヒト</t>
    </rPh>
    <phoneticPr fontId="1"/>
  </si>
  <si>
    <t>雨</t>
    <rPh sb="0" eb="1">
      <t>アメ</t>
    </rPh>
    <phoneticPr fontId="1"/>
  </si>
  <si>
    <t>○</t>
    <phoneticPr fontId="1"/>
  </si>
  <si>
    <t>○</t>
    <phoneticPr fontId="1"/>
  </si>
  <si>
    <t>風河×2</t>
    <phoneticPr fontId="1"/>
  </si>
  <si>
    <t>瑛太郎×2、詠大、慶</t>
    <phoneticPr fontId="1"/>
  </si>
  <si>
    <t>風河×7、瑛太郎×5、直寛</t>
    <phoneticPr fontId="1"/>
  </si>
  <si>
    <t>風河×4、瑛太郎×2、拓也</t>
    <rPh sb="11" eb="13">
      <t>タクヤ</t>
    </rPh>
    <phoneticPr fontId="1"/>
  </si>
  <si>
    <t>風河×3、詠大</t>
    <phoneticPr fontId="1"/>
  </si>
  <si>
    <t>風河×2</t>
    <phoneticPr fontId="1"/>
  </si>
  <si>
    <t>風河、瑛太郎×3、詠大×2</t>
    <phoneticPr fontId="1"/>
  </si>
  <si>
    <t>FC玉津</t>
    <phoneticPr fontId="1"/>
  </si>
  <si>
    <t>FC玉津</t>
    <phoneticPr fontId="1"/>
  </si>
  <si>
    <t>29日</t>
    <rPh sb="2" eb="3">
      <t>ニチ</t>
    </rPh>
    <phoneticPr fontId="1"/>
  </si>
  <si>
    <t>○</t>
    <phoneticPr fontId="1"/>
  </si>
  <si>
    <t>詠大、拓也</t>
    <rPh sb="0" eb="1">
      <t>エイ</t>
    </rPh>
    <rPh sb="1" eb="2">
      <t>タ</t>
    </rPh>
    <rPh sb="3" eb="5">
      <t>タクヤ</t>
    </rPh>
    <phoneticPr fontId="1"/>
  </si>
  <si>
    <t>神戸市西地区リーグ戦表彰式
（全勝優勝／14チーム）</t>
    <rPh sb="0" eb="2">
      <t>コウベ</t>
    </rPh>
    <rPh sb="2" eb="3">
      <t>シ</t>
    </rPh>
    <rPh sb="3" eb="4">
      <t>ニシ</t>
    </rPh>
    <rPh sb="4" eb="6">
      <t>チク</t>
    </rPh>
    <rPh sb="9" eb="10">
      <t>セン</t>
    </rPh>
    <rPh sb="10" eb="12">
      <t>ヒョウショウ</t>
    </rPh>
    <rPh sb="12" eb="13">
      <t>シキ</t>
    </rPh>
    <rPh sb="15" eb="17">
      <t>ゼンショウ</t>
    </rPh>
    <rPh sb="17" eb="19">
      <t>ユウショウ</t>
    </rPh>
    <phoneticPr fontId="1"/>
  </si>
  <si>
    <t>11日</t>
    <phoneticPr fontId="1"/>
  </si>
  <si>
    <t>12日</t>
    <rPh sb="2" eb="3">
      <t>ニチ</t>
    </rPh>
    <phoneticPr fontId="1"/>
  </si>
  <si>
    <t>神野小学校</t>
    <rPh sb="0" eb="2">
      <t>ジンノ</t>
    </rPh>
    <rPh sb="2" eb="5">
      <t>ショウガッコウ</t>
    </rPh>
    <phoneticPr fontId="1"/>
  </si>
  <si>
    <t>大和田SSC</t>
    <rPh sb="0" eb="3">
      <t>オオワダ</t>
    </rPh>
    <phoneticPr fontId="1"/>
  </si>
  <si>
    <t>2月</t>
    <rPh sb="1" eb="2">
      <t>ガツ</t>
    </rPh>
    <phoneticPr fontId="1"/>
  </si>
  <si>
    <t>KFP岩岡</t>
    <rPh sb="3" eb="5">
      <t>イワオカ</t>
    </rPh>
    <phoneticPr fontId="1"/>
  </si>
  <si>
    <t>だいちSC</t>
    <phoneticPr fontId="1"/>
  </si>
  <si>
    <t>神戸ホワイトキッズ</t>
    <rPh sb="0" eb="2">
      <t>コウベ</t>
    </rPh>
    <phoneticPr fontId="1"/>
  </si>
  <si>
    <t>天満南小学校</t>
    <rPh sb="0" eb="2">
      <t>テンマ</t>
    </rPh>
    <rPh sb="2" eb="3">
      <t>ミナミ</t>
    </rPh>
    <rPh sb="3" eb="6">
      <t>ショウガッコウ</t>
    </rPh>
    <phoneticPr fontId="1"/>
  </si>
  <si>
    <t>神野小学校</t>
    <phoneticPr fontId="1"/>
  </si>
  <si>
    <t>20日</t>
    <rPh sb="2" eb="3">
      <t>カ</t>
    </rPh>
    <phoneticPr fontId="1"/>
  </si>
  <si>
    <t>弥生FC A</t>
    <phoneticPr fontId="1"/>
  </si>
  <si>
    <t>長尾WFC A</t>
    <rPh sb="0" eb="2">
      <t>ナガオ</t>
    </rPh>
    <phoneticPr fontId="1"/>
  </si>
  <si>
    <t>長尾WFC B</t>
    <phoneticPr fontId="1"/>
  </si>
  <si>
    <t>小部キッズFC</t>
    <phoneticPr fontId="1"/>
  </si>
  <si>
    <t>レッドスターFC</t>
    <phoneticPr fontId="1"/>
  </si>
  <si>
    <t>3月</t>
    <rPh sb="1" eb="2">
      <t>ガツ</t>
    </rPh>
    <phoneticPr fontId="1"/>
  </si>
  <si>
    <t>曇り</t>
    <phoneticPr fontId="1"/>
  </si>
  <si>
    <t>駒ヶ林FC</t>
    <rPh sb="0" eb="3">
      <t>コマガバヤシ</t>
    </rPh>
    <phoneticPr fontId="1"/>
  </si>
  <si>
    <t>小部キッズFC</t>
    <phoneticPr fontId="1"/>
  </si>
  <si>
    <t>○</t>
    <phoneticPr fontId="1"/>
  </si>
  <si>
    <t>○</t>
    <phoneticPr fontId="1"/>
  </si>
  <si>
    <t>風河×3、瑛太郎、快</t>
    <rPh sb="0" eb="1">
      <t>フウ</t>
    </rPh>
    <rPh sb="1" eb="2">
      <t>ガ</t>
    </rPh>
    <rPh sb="5" eb="6">
      <t>エイ</t>
    </rPh>
    <rPh sb="6" eb="8">
      <t>タロウ</t>
    </rPh>
    <rPh sb="9" eb="10">
      <t>カイ</t>
    </rPh>
    <phoneticPr fontId="1"/>
  </si>
  <si>
    <t>風河×2、瑛太郎、詠大</t>
    <rPh sb="0" eb="1">
      <t>フウ</t>
    </rPh>
    <rPh sb="1" eb="2">
      <t>ガ</t>
    </rPh>
    <rPh sb="5" eb="6">
      <t>エイ</t>
    </rPh>
    <rPh sb="6" eb="8">
      <t>タロウ</t>
    </rPh>
    <rPh sb="9" eb="10">
      <t>エイ</t>
    </rPh>
    <rPh sb="10" eb="11">
      <t>タ</t>
    </rPh>
    <phoneticPr fontId="1"/>
  </si>
  <si>
    <t>風河、瑛太郎、詠大×3、拓也×2、准梧</t>
    <rPh sb="0" eb="1">
      <t>フウ</t>
    </rPh>
    <rPh sb="1" eb="2">
      <t>ガ</t>
    </rPh>
    <rPh sb="3" eb="4">
      <t>エイ</t>
    </rPh>
    <rPh sb="4" eb="6">
      <t>タロウ</t>
    </rPh>
    <rPh sb="7" eb="8">
      <t>エイ</t>
    </rPh>
    <rPh sb="8" eb="9">
      <t>タ</t>
    </rPh>
    <rPh sb="17" eb="18">
      <t>ジュン</t>
    </rPh>
    <rPh sb="18" eb="19">
      <t>ゴ</t>
    </rPh>
    <phoneticPr fontId="1"/>
  </si>
  <si>
    <t>全市キッズ交流大会
（準優勝／10チーム）
MVP：壇上 凛人</t>
    <rPh sb="0" eb="2">
      <t>ゼンシ</t>
    </rPh>
    <rPh sb="5" eb="7">
      <t>コウリュウ</t>
    </rPh>
    <rPh sb="7" eb="9">
      <t>タイカイ</t>
    </rPh>
    <rPh sb="11" eb="12">
      <t>ジュン</t>
    </rPh>
    <phoneticPr fontId="1"/>
  </si>
  <si>
    <t>○</t>
    <phoneticPr fontId="1"/>
  </si>
  <si>
    <t>○</t>
    <phoneticPr fontId="1"/>
  </si>
  <si>
    <t>●</t>
    <phoneticPr fontId="1"/>
  </si>
  <si>
    <t>風河×2、瑛太郎×5</t>
    <phoneticPr fontId="1"/>
  </si>
  <si>
    <t>晴斗</t>
    <rPh sb="0" eb="1">
      <t>ハル</t>
    </rPh>
    <rPh sb="1" eb="2">
      <t>ト</t>
    </rPh>
    <phoneticPr fontId="1"/>
  </si>
  <si>
    <t>快、拓也</t>
    <rPh sb="0" eb="1">
      <t>カイ</t>
    </rPh>
    <rPh sb="2" eb="4">
      <t>タクヤ</t>
    </rPh>
    <phoneticPr fontId="1"/>
  </si>
  <si>
    <t>西宮浜ボートパークG</t>
    <phoneticPr fontId="1"/>
  </si>
  <si>
    <t>11日</t>
    <rPh sb="2" eb="3">
      <t>ニチ</t>
    </rPh>
    <phoneticPr fontId="1"/>
  </si>
  <si>
    <t>パルセイロ稲美FC</t>
    <phoneticPr fontId="1"/>
  </si>
  <si>
    <t>江井ヶ島イレブン</t>
    <rPh sb="0" eb="4">
      <t>エイガシマ</t>
    </rPh>
    <phoneticPr fontId="1"/>
  </si>
  <si>
    <t>高砂FC'72</t>
    <rPh sb="0" eb="2">
      <t>タカサゴ</t>
    </rPh>
    <phoneticPr fontId="1"/>
  </si>
  <si>
    <t>19日</t>
    <rPh sb="2" eb="3">
      <t>ニチ</t>
    </rPh>
    <phoneticPr fontId="1"/>
  </si>
  <si>
    <t>三樹小学校</t>
    <rPh sb="0" eb="1">
      <t>サン</t>
    </rPh>
    <rPh sb="1" eb="2">
      <t>ジュ</t>
    </rPh>
    <rPh sb="2" eb="5">
      <t>ショウガッコウ</t>
    </rPh>
    <phoneticPr fontId="1"/>
  </si>
  <si>
    <t>パルセイロ稲美FCフレンドリーカップ
（優勝／8チーム）
MVP：谷田 准梧</t>
    <rPh sb="5" eb="7">
      <t>イナミ</t>
    </rPh>
    <rPh sb="33" eb="35">
      <t>タニタ</t>
    </rPh>
    <rPh sb="36" eb="37">
      <t>ジュン</t>
    </rPh>
    <rPh sb="37" eb="38">
      <t>ゴ</t>
    </rPh>
    <phoneticPr fontId="1"/>
  </si>
  <si>
    <t>○</t>
    <phoneticPr fontId="1"/>
  </si>
  <si>
    <t>○</t>
    <phoneticPr fontId="1"/>
  </si>
  <si>
    <t>風河×4、瑛太郎、凛人、OG</t>
    <rPh sb="0" eb="1">
      <t>フウ</t>
    </rPh>
    <rPh sb="1" eb="2">
      <t>ガ</t>
    </rPh>
    <rPh sb="5" eb="6">
      <t>エイ</t>
    </rPh>
    <rPh sb="6" eb="8">
      <t>タロウ</t>
    </rPh>
    <rPh sb="9" eb="10">
      <t>リン</t>
    </rPh>
    <rPh sb="10" eb="11">
      <t>ヒト</t>
    </rPh>
    <phoneticPr fontId="1"/>
  </si>
  <si>
    <t>風河×6、瑛太郎×3、快×2、准梧</t>
    <rPh sb="0" eb="1">
      <t>フウ</t>
    </rPh>
    <rPh sb="1" eb="2">
      <t>ガ</t>
    </rPh>
    <rPh sb="5" eb="6">
      <t>エイ</t>
    </rPh>
    <rPh sb="6" eb="8">
      <t>タロウ</t>
    </rPh>
    <rPh sb="11" eb="12">
      <t>カイ</t>
    </rPh>
    <rPh sb="15" eb="16">
      <t>ジュン</t>
    </rPh>
    <rPh sb="16" eb="17">
      <t>ゴ</t>
    </rPh>
    <phoneticPr fontId="1"/>
  </si>
  <si>
    <t>風河、准梧、晴斗</t>
    <rPh sb="0" eb="1">
      <t>フウ</t>
    </rPh>
    <rPh sb="1" eb="2">
      <t>ガ</t>
    </rPh>
    <rPh sb="3" eb="4">
      <t>ジュン</t>
    </rPh>
    <rPh sb="4" eb="5">
      <t>ゴ</t>
    </rPh>
    <rPh sb="6" eb="7">
      <t>ハル</t>
    </rPh>
    <rPh sb="7" eb="8">
      <t>ト</t>
    </rPh>
    <phoneticPr fontId="1"/>
  </si>
  <si>
    <t>ウッディSC</t>
    <phoneticPr fontId="1"/>
  </si>
  <si>
    <t>明石FC</t>
    <rPh sb="0" eb="2">
      <t>アカシ</t>
    </rPh>
    <phoneticPr fontId="1"/>
  </si>
  <si>
    <t>三樹平田SC</t>
    <rPh sb="0" eb="1">
      <t>サン</t>
    </rPh>
    <rPh sb="1" eb="2">
      <t>ジュ</t>
    </rPh>
    <rPh sb="2" eb="4">
      <t>ヒラタ</t>
    </rPh>
    <phoneticPr fontId="1"/>
  </si>
  <si>
    <t>西宮SS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</si>
  <si>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</si>
  <si>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</si>
  <si>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</si>
  <si>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</si>
  <si>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</si>
  <si>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晴れ</t>
    <phoneticPr fontId="1"/>
  </si>
  <si>
    <t>瑛太郎、凛人</t>
    <phoneticPr fontId="1"/>
  </si>
  <si>
    <t>風河×2、詠大</t>
    <phoneticPr fontId="1"/>
  </si>
  <si>
    <t>詠大</t>
    <phoneticPr fontId="1"/>
  </si>
  <si>
    <t>風河</t>
    <phoneticPr fontId="1"/>
  </si>
  <si>
    <t>-</t>
    <phoneticPr fontId="1"/>
  </si>
  <si>
    <t>△</t>
    <phoneticPr fontId="1"/>
  </si>
  <si>
    <t>△</t>
    <phoneticPr fontId="1"/>
  </si>
  <si>
    <t>○</t>
    <phoneticPr fontId="1"/>
  </si>
  <si>
    <t>晴れ</t>
    <phoneticPr fontId="1"/>
  </si>
  <si>
    <t>風河×2</t>
    <rPh sb="0" eb="1">
      <t>フウ</t>
    </rPh>
    <rPh sb="1" eb="2">
      <t>ガ</t>
    </rPh>
    <phoneticPr fontId="1"/>
  </si>
  <si>
    <t>風河、瑛太郎、拓也</t>
    <rPh sb="0" eb="1">
      <t>フウ</t>
    </rPh>
    <rPh sb="1" eb="2">
      <t>ガ</t>
    </rPh>
    <rPh sb="3" eb="4">
      <t>エイ</t>
    </rPh>
    <rPh sb="4" eb="6">
      <t>タロウ</t>
    </rPh>
    <rPh sb="7" eb="9">
      <t>タクヤ</t>
    </rPh>
    <phoneticPr fontId="1"/>
  </si>
  <si>
    <t>風河×2、瑛太郎、詠大×3、准梧</t>
    <rPh sb="0" eb="1">
      <t>フウ</t>
    </rPh>
    <rPh sb="1" eb="2">
      <t>ガ</t>
    </rPh>
    <rPh sb="5" eb="6">
      <t>エイ</t>
    </rPh>
    <rPh sb="6" eb="8">
      <t>タロウ</t>
    </rPh>
    <rPh sb="9" eb="10">
      <t>エイ</t>
    </rPh>
    <rPh sb="10" eb="11">
      <t>タ</t>
    </rPh>
    <rPh sb="14" eb="15">
      <t>ジュン</t>
    </rPh>
    <rPh sb="15" eb="16">
      <t>ゴ</t>
    </rPh>
    <phoneticPr fontId="1"/>
  </si>
  <si>
    <t>全84試合：66勝13敗5分け</t>
    <phoneticPr fontId="1"/>
  </si>
  <si>
    <t>勝率：8割3分5厘</t>
    <phoneticPr fontId="1"/>
  </si>
  <si>
    <t>1試合平均得点：4.42点</t>
    <phoneticPr fontId="1"/>
  </si>
  <si>
    <t>1試合平均失点：0.88点</t>
    <phoneticPr fontId="1"/>
  </si>
  <si>
    <t>ステラカップ：優勝/4チーム</t>
    <phoneticPr fontId="1"/>
  </si>
  <si>
    <t>ウブッチスプリングカップ：準優勝/8チーム</t>
    <phoneticPr fontId="1"/>
  </si>
  <si>
    <t>FCグラシオンカップ：準優勝/6チーム</t>
    <phoneticPr fontId="1"/>
  </si>
  <si>
    <t>FCグラシオンカップ：優勝/8チーム</t>
    <phoneticPr fontId="1"/>
  </si>
  <si>
    <t>神戸市西地区リーグ戦：優勝/14チーム</t>
    <rPh sb="0" eb="2">
      <t>コウベ</t>
    </rPh>
    <rPh sb="2" eb="3">
      <t>シ</t>
    </rPh>
    <rPh sb="3" eb="4">
      <t>ニシ</t>
    </rPh>
    <rPh sb="4" eb="6">
      <t>チク</t>
    </rPh>
    <rPh sb="9" eb="10">
      <t>セン</t>
    </rPh>
    <phoneticPr fontId="1"/>
  </si>
  <si>
    <t>桃山カップ：優勝/9チーム</t>
    <rPh sb="0" eb="2">
      <t>モモヤマ</t>
    </rPh>
    <phoneticPr fontId="1"/>
  </si>
  <si>
    <t>緑地カップ：優勝/6チーム</t>
    <rPh sb="0" eb="2">
      <t>リョクチ</t>
    </rPh>
    <phoneticPr fontId="1"/>
  </si>
  <si>
    <t>FCフレスカNEW YEAR CUP
（優勝／7チーム）</t>
    <phoneticPr fontId="1"/>
  </si>
  <si>
    <t>FCフレスカNEW YEAR CUP：優勝/7チーム</t>
    <phoneticPr fontId="1"/>
  </si>
  <si>
    <t>FC玉津クリスマスカップ：優勝/6チーム</t>
    <phoneticPr fontId="1"/>
  </si>
  <si>
    <t>得点王：児玉 瑛太郎（80点）</t>
    <rPh sb="0" eb="3">
      <t>トクテンオウ</t>
    </rPh>
    <rPh sb="4" eb="6">
      <t>コダマ</t>
    </rPh>
    <rPh sb="7" eb="8">
      <t>エイ</t>
    </rPh>
    <rPh sb="8" eb="10">
      <t>タロウ</t>
    </rPh>
    <rPh sb="13" eb="14">
      <t>テン</t>
    </rPh>
    <phoneticPr fontId="1"/>
  </si>
  <si>
    <t>2位：木村 風河（72点）</t>
    <rPh sb="3" eb="5">
      <t>キムラ</t>
    </rPh>
    <rPh sb="6" eb="7">
      <t>フウ</t>
    </rPh>
    <rPh sb="7" eb="8">
      <t>ガ</t>
    </rPh>
    <phoneticPr fontId="1"/>
  </si>
  <si>
    <t>3位：内橋 快（71点）</t>
    <rPh sb="3" eb="5">
      <t>ウチハシ</t>
    </rPh>
    <rPh sb="6" eb="7">
      <t>カイ</t>
    </rPh>
    <phoneticPr fontId="1"/>
  </si>
  <si>
    <t>4位：谷田 准梧（45点）</t>
    <rPh sb="3" eb="5">
      <t>タニタ</t>
    </rPh>
    <rPh sb="6" eb="7">
      <t>ジュン</t>
    </rPh>
    <rPh sb="7" eb="8">
      <t>ゴ</t>
    </rPh>
    <phoneticPr fontId="1"/>
  </si>
  <si>
    <t>5位：天野 嘉人（34点）</t>
    <rPh sb="3" eb="5">
      <t>アマノ</t>
    </rPh>
    <rPh sb="6" eb="8">
      <t>ヨシト</t>
    </rPh>
    <phoneticPr fontId="1"/>
  </si>
  <si>
    <t>○</t>
    <phoneticPr fontId="1"/>
  </si>
  <si>
    <t>○</t>
    <phoneticPr fontId="1"/>
  </si>
  <si>
    <t>晴れ</t>
    <phoneticPr fontId="1"/>
  </si>
  <si>
    <t>晴れ</t>
    <phoneticPr fontId="1"/>
  </si>
  <si>
    <t>瑛太郎、慶</t>
    <rPh sb="4" eb="5">
      <t>ケイ</t>
    </rPh>
    <phoneticPr fontId="1"/>
  </si>
  <si>
    <t>風河×2、瑛太郎×2、快、詠大、直寛</t>
    <rPh sb="11" eb="12">
      <t>カイ</t>
    </rPh>
    <rPh sb="16" eb="17">
      <t>ナオ</t>
    </rPh>
    <rPh sb="17" eb="18">
      <t>ヒロ</t>
    </rPh>
    <phoneticPr fontId="1"/>
  </si>
  <si>
    <t>風河×2、詠大</t>
    <phoneticPr fontId="1"/>
  </si>
  <si>
    <t>詠大、OG</t>
    <phoneticPr fontId="1"/>
  </si>
  <si>
    <t>風河×2、詠大　　PK戦(詠大○、風河✕、准梧✕)</t>
    <rPh sb="0" eb="1">
      <t>フウ</t>
    </rPh>
    <rPh sb="1" eb="2">
      <t>ガ</t>
    </rPh>
    <rPh sb="5" eb="6">
      <t>エイ</t>
    </rPh>
    <rPh sb="6" eb="7">
      <t>タ</t>
    </rPh>
    <rPh sb="11" eb="12">
      <t>セン</t>
    </rPh>
    <rPh sb="13" eb="14">
      <t>エイ</t>
    </rPh>
    <rPh sb="14" eb="15">
      <t>タ</t>
    </rPh>
    <rPh sb="17" eb="18">
      <t>フウ</t>
    </rPh>
    <rPh sb="18" eb="19">
      <t>ガ</t>
    </rPh>
    <rPh sb="21" eb="22">
      <t>ジュン</t>
    </rPh>
    <rPh sb="22" eb="23">
      <t>ゴ</t>
    </rPh>
    <phoneticPr fontId="1"/>
  </si>
  <si>
    <t>風河×3、詠大</t>
    <phoneticPr fontId="1"/>
  </si>
  <si>
    <t>風河、凛人</t>
    <rPh sb="3" eb="4">
      <t>リン</t>
    </rPh>
    <rPh sb="4" eb="5">
      <t>ヒト</t>
    </rPh>
    <phoneticPr fontId="1"/>
  </si>
  <si>
    <t>3位：伊原 詠大（70点）</t>
    <rPh sb="3" eb="5">
      <t>イハラ</t>
    </rPh>
    <rPh sb="6" eb="7">
      <t>エイ</t>
    </rPh>
    <rPh sb="7" eb="8">
      <t>タ</t>
    </rPh>
    <phoneticPr fontId="1"/>
  </si>
  <si>
    <t>4位：内橋 快（43点）</t>
    <rPh sb="3" eb="5">
      <t>ウチハシ</t>
    </rPh>
    <rPh sb="6" eb="7">
      <t>カイ</t>
    </rPh>
    <phoneticPr fontId="1"/>
  </si>
  <si>
    <t>5位：楠田 拓也（32点）</t>
    <phoneticPr fontId="1"/>
  </si>
  <si>
    <t>パルセイロ稲美FCフレンドリーカップ：優勝/8チーム</t>
    <phoneticPr fontId="1"/>
  </si>
  <si>
    <t>加古川神野SC Amizade CUP：優勝/7チーム</t>
    <phoneticPr fontId="1"/>
  </si>
  <si>
    <t>1試合平均得点：3.75点</t>
    <phoneticPr fontId="1"/>
  </si>
  <si>
    <t>1試合平均失点：1.14点</t>
    <phoneticPr fontId="1"/>
  </si>
  <si>
    <t>525得点　159失点　得失点差366</t>
    <phoneticPr fontId="1"/>
  </si>
  <si>
    <t>2017年度 東舞子サッカークラブU-9　試合結果</t>
    <rPh sb="21" eb="23">
      <t>シアイ</t>
    </rPh>
    <rPh sb="23" eb="25">
      <t>ケッカ</t>
    </rPh>
    <phoneticPr fontId="1"/>
  </si>
  <si>
    <t>4月</t>
    <phoneticPr fontId="1"/>
  </si>
  <si>
    <t>9日</t>
    <rPh sb="1" eb="2">
      <t>カ</t>
    </rPh>
    <phoneticPr fontId="1"/>
  </si>
  <si>
    <t>三樹小学校</t>
    <rPh sb="0" eb="1">
      <t>サン</t>
    </rPh>
    <rPh sb="1" eb="2">
      <t>ジュ</t>
    </rPh>
    <rPh sb="2" eb="5">
      <t>ショウガッコウ</t>
    </rPh>
    <phoneticPr fontId="1"/>
  </si>
  <si>
    <t>三樹平田SC</t>
    <phoneticPr fontId="1"/>
  </si>
  <si>
    <t>エストレラ津田SC</t>
    <rPh sb="5" eb="7">
      <t>ツダ</t>
    </rPh>
    <phoneticPr fontId="1"/>
  </si>
  <si>
    <t>エストレラ津田SC</t>
    <phoneticPr fontId="1"/>
  </si>
  <si>
    <t>北五葉SC</t>
    <phoneticPr fontId="1"/>
  </si>
  <si>
    <t>三宮FC</t>
    <rPh sb="0" eb="2">
      <t>サンノミヤ</t>
    </rPh>
    <phoneticPr fontId="1"/>
  </si>
  <si>
    <t>箕谷SC</t>
    <rPh sb="0" eb="2">
      <t>ミノタニ</t>
    </rPh>
    <phoneticPr fontId="1"/>
  </si>
  <si>
    <t>大和田SSC</t>
    <rPh sb="0" eb="3">
      <t>オオワダ</t>
    </rPh>
    <phoneticPr fontId="1"/>
  </si>
  <si>
    <t>-</t>
    <phoneticPr fontId="1"/>
  </si>
  <si>
    <t>晴れ</t>
    <rPh sb="0" eb="1">
      <t>ハ</t>
    </rPh>
    <phoneticPr fontId="1"/>
  </si>
  <si>
    <t>○</t>
    <phoneticPr fontId="1"/>
  </si>
  <si>
    <t>○</t>
    <phoneticPr fontId="1"/>
  </si>
  <si>
    <t>瑛太郎×2、准梧×2</t>
    <rPh sb="0" eb="1">
      <t>エイ</t>
    </rPh>
    <rPh sb="1" eb="3">
      <t>タロウ</t>
    </rPh>
    <rPh sb="6" eb="7">
      <t>ジュン</t>
    </rPh>
    <rPh sb="7" eb="8">
      <t>ゴ</t>
    </rPh>
    <phoneticPr fontId="1"/>
  </si>
  <si>
    <t>風河×5、瑛太郎、詠大</t>
    <rPh sb="0" eb="1">
      <t>フウ</t>
    </rPh>
    <rPh sb="1" eb="2">
      <t>ガ</t>
    </rPh>
    <rPh sb="5" eb="6">
      <t>エイ</t>
    </rPh>
    <rPh sb="6" eb="8">
      <t>タロウ</t>
    </rPh>
    <rPh sb="9" eb="10">
      <t>エイ</t>
    </rPh>
    <rPh sb="10" eb="11">
      <t>タ</t>
    </rPh>
    <phoneticPr fontId="1"/>
  </si>
  <si>
    <t>風河、瑛太郎×2、快×2、准梧×2、晴斗</t>
    <rPh sb="0" eb="1">
      <t>フウ</t>
    </rPh>
    <rPh sb="1" eb="2">
      <t>ガ</t>
    </rPh>
    <rPh sb="9" eb="10">
      <t>カイ</t>
    </rPh>
    <rPh sb="18" eb="19">
      <t>ハル</t>
    </rPh>
    <rPh sb="19" eb="20">
      <t>ト</t>
    </rPh>
    <phoneticPr fontId="1"/>
  </si>
  <si>
    <t>29日</t>
    <rPh sb="2" eb="3">
      <t>ニチ</t>
    </rPh>
    <phoneticPr fontId="1"/>
  </si>
  <si>
    <t>高津橋小学校</t>
    <rPh sb="0" eb="2">
      <t>タカツ</t>
    </rPh>
    <rPh sb="2" eb="3">
      <t>バシ</t>
    </rPh>
    <rPh sb="3" eb="6">
      <t>ショウガッコウ</t>
    </rPh>
    <phoneticPr fontId="1"/>
  </si>
  <si>
    <t>曇り</t>
    <rPh sb="0" eb="1">
      <t>クモ</t>
    </rPh>
    <phoneticPr fontId="1"/>
  </si>
  <si>
    <t>風河×3</t>
    <phoneticPr fontId="1"/>
  </si>
  <si>
    <t>風河×3、拓也×3、准梧</t>
    <rPh sb="5" eb="7">
      <t>タクヤ</t>
    </rPh>
    <rPh sb="10" eb="11">
      <t>ジュン</t>
    </rPh>
    <rPh sb="11" eb="12">
      <t>ゴ</t>
    </rPh>
    <phoneticPr fontId="1"/>
  </si>
  <si>
    <t>風河×3、瑛太郎、准梧、晴斗、慶</t>
    <rPh sb="15" eb="16">
      <t>ケイ</t>
    </rPh>
    <phoneticPr fontId="1"/>
  </si>
  <si>
    <t>風河、詠大×3</t>
    <phoneticPr fontId="1"/>
  </si>
  <si>
    <t>有瀬SC</t>
    <rPh sb="0" eb="2">
      <t>アリセ</t>
    </rPh>
    <phoneticPr fontId="1"/>
  </si>
  <si>
    <t>有瀬SC</t>
    <phoneticPr fontId="1"/>
  </si>
  <si>
    <t>3日</t>
    <rPh sb="1" eb="2">
      <t>カ</t>
    </rPh>
    <phoneticPr fontId="1"/>
  </si>
  <si>
    <t>伊川谷小学校</t>
    <rPh sb="0" eb="3">
      <t>イカワダニ</t>
    </rPh>
    <rPh sb="3" eb="6">
      <t>ショウガッコウ</t>
    </rPh>
    <phoneticPr fontId="1"/>
  </si>
  <si>
    <t>5月</t>
    <rPh sb="1" eb="2">
      <t>ガツ</t>
    </rPh>
    <phoneticPr fontId="1"/>
  </si>
  <si>
    <t>学園FC</t>
    <rPh sb="0" eb="2">
      <t>ガクエン</t>
    </rPh>
    <phoneticPr fontId="1"/>
  </si>
  <si>
    <t>FC玉津</t>
    <rPh sb="2" eb="4">
      <t>タマツ</t>
    </rPh>
    <phoneticPr fontId="1"/>
  </si>
  <si>
    <t>井吹台SC N</t>
    <rPh sb="0" eb="3">
      <t>イブキダイ</t>
    </rPh>
    <phoneticPr fontId="1"/>
  </si>
  <si>
    <t>14日</t>
    <rPh sb="2" eb="3">
      <t>カ</t>
    </rPh>
    <phoneticPr fontId="1"/>
  </si>
  <si>
    <t>20日</t>
    <rPh sb="2" eb="3">
      <t>カ</t>
    </rPh>
    <phoneticPr fontId="1"/>
  </si>
  <si>
    <t>駒ヶ谷運動公園</t>
    <rPh sb="0" eb="1">
      <t>コマ</t>
    </rPh>
    <rPh sb="2" eb="3">
      <t>ヤ</t>
    </rPh>
    <rPh sb="3" eb="7">
      <t>ウンドウコウエン</t>
    </rPh>
    <phoneticPr fontId="1"/>
  </si>
  <si>
    <t>○</t>
    <phoneticPr fontId="1"/>
  </si>
  <si>
    <t>○</t>
    <phoneticPr fontId="1"/>
  </si>
  <si>
    <t>快、詠大</t>
    <phoneticPr fontId="1"/>
  </si>
  <si>
    <t>風河×3、快×2、詠大、拓也×2、准梧、晴斗×2</t>
    <rPh sb="17" eb="18">
      <t>ジュン</t>
    </rPh>
    <rPh sb="18" eb="19">
      <t>ゴ</t>
    </rPh>
    <phoneticPr fontId="1"/>
  </si>
  <si>
    <t>○</t>
    <phoneticPr fontId="1"/>
  </si>
  <si>
    <t>○</t>
    <phoneticPr fontId="1"/>
  </si>
  <si>
    <t>風河×2、瑛太郎、拓也×3、洋介</t>
    <rPh sb="14" eb="16">
      <t>ヨウスケ</t>
    </rPh>
    <phoneticPr fontId="1"/>
  </si>
  <si>
    <t>洋介</t>
    <rPh sb="0" eb="2">
      <t>ヨウスケ</t>
    </rPh>
    <phoneticPr fontId="1"/>
  </si>
  <si>
    <t>○</t>
    <phoneticPr fontId="1"/>
  </si>
  <si>
    <t>○</t>
    <phoneticPr fontId="1"/>
  </si>
  <si>
    <t>風河×3、瑛太郎×2、快×3、准梧×3</t>
    <phoneticPr fontId="1"/>
  </si>
  <si>
    <t>風河×3、拓也×2、准梧、OG</t>
    <phoneticPr fontId="1"/>
  </si>
  <si>
    <t>風河×7、瑛太郎×2、快×2、詠大、拓也</t>
    <rPh sb="0" eb="1">
      <t>フウ</t>
    </rPh>
    <rPh sb="1" eb="2">
      <t>ガ</t>
    </rPh>
    <phoneticPr fontId="1"/>
  </si>
  <si>
    <t>瑛太郎×4、詠大×3、拓也、准梧×5</t>
    <phoneticPr fontId="1"/>
  </si>
  <si>
    <t>晴れ</t>
    <phoneticPr fontId="1"/>
  </si>
  <si>
    <t>晴れ</t>
    <phoneticPr fontId="1"/>
  </si>
  <si>
    <t>SCあかしあイレブン</t>
    <phoneticPr fontId="1"/>
  </si>
  <si>
    <t>尼崎南SC</t>
    <rPh sb="0" eb="2">
      <t>アマガサキ</t>
    </rPh>
    <rPh sb="2" eb="3">
      <t>ミナミ</t>
    </rPh>
    <phoneticPr fontId="1"/>
  </si>
  <si>
    <t>センアーノ神戸</t>
    <rPh sb="5" eb="7">
      <t>コウベ</t>
    </rPh>
    <phoneticPr fontId="1"/>
  </si>
  <si>
    <t>○</t>
    <phoneticPr fontId="1"/>
  </si>
  <si>
    <t>○</t>
    <phoneticPr fontId="1"/>
  </si>
  <si>
    <t>●</t>
    <phoneticPr fontId="1"/>
  </si>
  <si>
    <t>風河×2、瑛太郎</t>
    <phoneticPr fontId="1"/>
  </si>
  <si>
    <t>風河×5　　PK戦(風河○、詠大○、瑛太郎✕)</t>
    <rPh sb="18" eb="19">
      <t>エイ</t>
    </rPh>
    <rPh sb="19" eb="21">
      <t>タロウ</t>
    </rPh>
    <phoneticPr fontId="1"/>
  </si>
  <si>
    <t>PK</t>
    <phoneticPr fontId="1"/>
  </si>
  <si>
    <t>PK</t>
    <phoneticPr fontId="1"/>
  </si>
  <si>
    <t>あかしあチャレンジカップ
（準優勝／8チーム）
最優秀選手賞：木村 風河
優秀選手賞：犬飼 慶</t>
    <rPh sb="14" eb="17">
      <t>ジュンユウショウ</t>
    </rPh>
    <rPh sb="24" eb="25">
      <t>サイ</t>
    </rPh>
    <rPh sb="31" eb="33">
      <t>キムラ</t>
    </rPh>
    <rPh sb="34" eb="35">
      <t>フウ</t>
    </rPh>
    <rPh sb="35" eb="36">
      <t>ガ</t>
    </rPh>
    <rPh sb="37" eb="39">
      <t>ユウシュウ</t>
    </rPh>
    <rPh sb="39" eb="41">
      <t>センシュ</t>
    </rPh>
    <rPh sb="41" eb="42">
      <t>ショウ</t>
    </rPh>
    <rPh sb="43" eb="45">
      <t>イヌカイ</t>
    </rPh>
    <rPh sb="46" eb="47">
      <t>ケイ</t>
    </rPh>
    <phoneticPr fontId="1"/>
  </si>
  <si>
    <t>新多聞SC</t>
    <rPh sb="0" eb="1">
      <t>シン</t>
    </rPh>
    <rPh sb="1" eb="3">
      <t>タモン</t>
    </rPh>
    <phoneticPr fontId="1"/>
  </si>
  <si>
    <t>FC玉津</t>
    <phoneticPr fontId="1"/>
  </si>
  <si>
    <t>新多聞SC</t>
    <phoneticPr fontId="1"/>
  </si>
  <si>
    <t>三木協同学苑</t>
    <rPh sb="0" eb="2">
      <t>ミキ</t>
    </rPh>
    <rPh sb="2" eb="4">
      <t>キョウドウ</t>
    </rPh>
    <rPh sb="4" eb="6">
      <t>ガクエン</t>
    </rPh>
    <phoneticPr fontId="1"/>
  </si>
  <si>
    <t>6月</t>
    <rPh sb="1" eb="2">
      <t>ガツ</t>
    </rPh>
    <phoneticPr fontId="1"/>
  </si>
  <si>
    <t>18日</t>
    <rPh sb="2" eb="3">
      <t>ニチ</t>
    </rPh>
    <phoneticPr fontId="1"/>
  </si>
  <si>
    <t>○</t>
    <phoneticPr fontId="1"/>
  </si>
  <si>
    <t>○</t>
    <phoneticPr fontId="1"/>
  </si>
  <si>
    <t>△</t>
    <phoneticPr fontId="1"/>
  </si>
  <si>
    <t>風河</t>
    <phoneticPr fontId="1"/>
  </si>
  <si>
    <t>瑛太郎</t>
    <phoneticPr fontId="1"/>
  </si>
  <si>
    <t>瑛太郎×2</t>
    <phoneticPr fontId="1"/>
  </si>
  <si>
    <t>風河、瑛太郎</t>
    <phoneticPr fontId="1"/>
  </si>
  <si>
    <t>瑛太郎、詠大、慶×2</t>
    <rPh sb="7" eb="8">
      <t>ケイ</t>
    </rPh>
    <phoneticPr fontId="1"/>
  </si>
  <si>
    <t>風河×6、詠大、晴斗</t>
    <rPh sb="8" eb="9">
      <t>ハル</t>
    </rPh>
    <rPh sb="9" eb="10">
      <t>ト</t>
    </rPh>
    <phoneticPr fontId="1"/>
  </si>
  <si>
    <t>晴れ</t>
    <phoneticPr fontId="1"/>
  </si>
  <si>
    <t>24日</t>
    <rPh sb="2" eb="3">
      <t>カ</t>
    </rPh>
    <phoneticPr fontId="1"/>
  </si>
  <si>
    <t>晴れ</t>
    <phoneticPr fontId="1"/>
  </si>
  <si>
    <t>晴れ</t>
    <phoneticPr fontId="1"/>
  </si>
  <si>
    <t>東町小学校</t>
    <rPh sb="0" eb="1">
      <t>ヒガシ</t>
    </rPh>
    <rPh sb="1" eb="2">
      <t>マチ</t>
    </rPh>
    <rPh sb="2" eb="5">
      <t>ショウガッコウ</t>
    </rPh>
    <phoneticPr fontId="1"/>
  </si>
  <si>
    <t>西神中央FC</t>
    <rPh sb="0" eb="1">
      <t>セイ</t>
    </rPh>
    <rPh sb="1" eb="2">
      <t>シン</t>
    </rPh>
    <rPh sb="2" eb="4">
      <t>チュウオウ</t>
    </rPh>
    <phoneticPr fontId="1"/>
  </si>
  <si>
    <t>新多聞SC G</t>
    <rPh sb="0" eb="1">
      <t>シン</t>
    </rPh>
    <rPh sb="1" eb="3">
      <t>タモン</t>
    </rPh>
    <phoneticPr fontId="1"/>
  </si>
  <si>
    <t>瑛太郎×4、快、詠大×5、准梧×2、りっちゃん</t>
    <phoneticPr fontId="1"/>
  </si>
  <si>
    <t>風河×5、快、詠大×2</t>
    <phoneticPr fontId="1"/>
  </si>
  <si>
    <t>8日</t>
    <rPh sb="1" eb="2">
      <t>カ</t>
    </rPh>
    <phoneticPr fontId="1"/>
  </si>
  <si>
    <t>三段池公園</t>
    <rPh sb="0" eb="2">
      <t>サンダン</t>
    </rPh>
    <rPh sb="2" eb="3">
      <t>イケ</t>
    </rPh>
    <rPh sb="3" eb="5">
      <t>コウエン</t>
    </rPh>
    <phoneticPr fontId="1"/>
  </si>
  <si>
    <t>大正SC</t>
    <rPh sb="0" eb="2">
      <t>タイショウ</t>
    </rPh>
    <phoneticPr fontId="1"/>
  </si>
  <si>
    <t>西京極JSC</t>
    <rPh sb="0" eb="3">
      <t>ニシキョウゴク</t>
    </rPh>
    <phoneticPr fontId="1"/>
  </si>
  <si>
    <t>9日</t>
    <rPh sb="1" eb="2">
      <t>カ</t>
    </rPh>
    <phoneticPr fontId="1"/>
  </si>
  <si>
    <t>長坂小学校</t>
    <phoneticPr fontId="1"/>
  </si>
  <si>
    <t>長坂小学校</t>
    <phoneticPr fontId="1"/>
  </si>
  <si>
    <t>ロヴェスト神戸</t>
    <rPh sb="5" eb="7">
      <t>コウベ</t>
    </rPh>
    <phoneticPr fontId="1"/>
  </si>
  <si>
    <t>17日</t>
    <rPh sb="2" eb="3">
      <t>ニチ</t>
    </rPh>
    <phoneticPr fontId="1"/>
  </si>
  <si>
    <t>井吹台SC O</t>
    <rPh sb="0" eb="3">
      <t>イブキダイ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</si>
  <si>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</si>
  <si>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</si>
  <si>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7月</t>
    <rPh sb="1" eb="2">
      <t>ガツ</t>
    </rPh>
    <phoneticPr fontId="1"/>
  </si>
  <si>
    <t>修斉SS</t>
    <rPh sb="0" eb="1">
      <t>シュウ</t>
    </rPh>
    <rPh sb="1" eb="2">
      <t>サイ</t>
    </rPh>
    <phoneticPr fontId="1"/>
  </si>
  <si>
    <t>修斉カップ
(5位／12チーム)</t>
    <rPh sb="0" eb="1">
      <t>シュウ</t>
    </rPh>
    <rPh sb="1" eb="2">
      <t>サイ</t>
    </rPh>
    <rPh sb="8" eb="9">
      <t>イ</t>
    </rPh>
    <phoneticPr fontId="1"/>
  </si>
  <si>
    <t>晴れ</t>
    <rPh sb="0" eb="1">
      <t>ハ</t>
    </rPh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</si>
  <si>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</si>
  <si>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</si>
  <si>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</si>
  <si>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</si>
  <si>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風河×2、瑛太郎×3</t>
    <phoneticPr fontId="1"/>
  </si>
  <si>
    <t>風河×4、瑛太郎×2、快、直寛</t>
    <rPh sb="11" eb="12">
      <t>カイ</t>
    </rPh>
    <rPh sb="13" eb="14">
      <t>ナオ</t>
    </rPh>
    <rPh sb="14" eb="15">
      <t>ヒロ</t>
    </rPh>
    <phoneticPr fontId="1"/>
  </si>
  <si>
    <t>-</t>
    <phoneticPr fontId="1"/>
  </si>
  <si>
    <t>瑛太郎、快、詠大</t>
    <rPh sb="6" eb="7">
      <t>エイ</t>
    </rPh>
    <rPh sb="7" eb="8">
      <t>タ</t>
    </rPh>
    <phoneticPr fontId="1"/>
  </si>
  <si>
    <t>直寛</t>
    <rPh sb="0" eb="2">
      <t>ナオヒロ</t>
    </rPh>
    <phoneticPr fontId="1"/>
  </si>
  <si>
    <t>曇り</t>
    <rPh sb="0" eb="1">
      <t>クモ</t>
    </rPh>
    <phoneticPr fontId="1"/>
  </si>
  <si>
    <t>○</t>
    <phoneticPr fontId="1"/>
  </si>
  <si>
    <t>風河×2、瑛太郎、快、詠大</t>
    <rPh sb="9" eb="10">
      <t>カイ</t>
    </rPh>
    <rPh sb="11" eb="12">
      <t>エイ</t>
    </rPh>
    <rPh sb="12" eb="13">
      <t>タ</t>
    </rPh>
    <phoneticPr fontId="1"/>
  </si>
  <si>
    <t>○</t>
    <phoneticPr fontId="1"/>
  </si>
  <si>
    <t>○</t>
    <phoneticPr fontId="1"/>
  </si>
  <si>
    <t>風河×2、OG</t>
    <phoneticPr fontId="1"/>
  </si>
  <si>
    <t>29日</t>
    <rPh sb="2" eb="3">
      <t>ニチ</t>
    </rPh>
    <phoneticPr fontId="1"/>
  </si>
  <si>
    <t>但馬リベルテ</t>
    <rPh sb="0" eb="2">
      <t>タジマ</t>
    </rPh>
    <phoneticPr fontId="1"/>
  </si>
  <si>
    <t>香住JFC U-10</t>
    <rPh sb="0" eb="2">
      <t>カスミ</t>
    </rPh>
    <phoneticPr fontId="1"/>
  </si>
  <si>
    <t>東舞子SC U-10</t>
    <rPh sb="0" eb="1">
      <t>ヒガシ</t>
    </rPh>
    <rPh sb="1" eb="3">
      <t>マイコ</t>
    </rPh>
    <phoneticPr fontId="1"/>
  </si>
  <si>
    <t>8月</t>
    <rPh sb="1" eb="2">
      <t>ガツ</t>
    </rPh>
    <phoneticPr fontId="1"/>
  </si>
  <si>
    <t>5日</t>
    <rPh sb="1" eb="2">
      <t>カ</t>
    </rPh>
    <phoneticPr fontId="1"/>
  </si>
  <si>
    <t>白鷺SC</t>
    <rPh sb="0" eb="1">
      <t>シロ</t>
    </rPh>
    <rPh sb="1" eb="2">
      <t>サギ</t>
    </rPh>
    <phoneticPr fontId="1"/>
  </si>
  <si>
    <t>風河×6</t>
    <phoneticPr fontId="1"/>
  </si>
  <si>
    <t>晴れ</t>
    <phoneticPr fontId="1"/>
  </si>
  <si>
    <t>晴れ</t>
    <phoneticPr fontId="1"/>
  </si>
  <si>
    <t>新多聞SC G</t>
    <phoneticPr fontId="1"/>
  </si>
  <si>
    <t>○</t>
    <phoneticPr fontId="1"/>
  </si>
  <si>
    <t>○</t>
    <phoneticPr fontId="1"/>
  </si>
  <si>
    <t>風河×3</t>
    <phoneticPr fontId="1"/>
  </si>
  <si>
    <t>風河×4、瑛太郎、快、洋介</t>
    <rPh sb="11" eb="13">
      <t>ヨウスケ</t>
    </rPh>
    <phoneticPr fontId="1"/>
  </si>
  <si>
    <t>風河×4、瑛太郎×3</t>
    <phoneticPr fontId="1"/>
  </si>
  <si>
    <t>曇り</t>
    <rPh sb="0" eb="1">
      <t>クモ</t>
    </rPh>
    <phoneticPr fontId="1"/>
  </si>
  <si>
    <t>○</t>
    <phoneticPr fontId="1"/>
  </si>
  <si>
    <t>○</t>
    <phoneticPr fontId="1"/>
  </si>
  <si>
    <t>風河×2、快</t>
    <phoneticPr fontId="1"/>
  </si>
  <si>
    <t>瑛太郎、詠大×2、拓也</t>
    <phoneticPr fontId="1"/>
  </si>
  <si>
    <t>風河×5、瑛太郎、快×2、詠大、准梧</t>
    <phoneticPr fontId="1"/>
  </si>
  <si>
    <t>風河×2、瑛太郎、快</t>
    <phoneticPr fontId="1"/>
  </si>
  <si>
    <t>○</t>
    <phoneticPr fontId="1"/>
  </si>
  <si>
    <t>○</t>
    <phoneticPr fontId="1"/>
  </si>
  <si>
    <t>風河、瑛太郎×6、快×2、詠大、拓也、准梧</t>
    <rPh sb="0" eb="1">
      <t>フウ</t>
    </rPh>
    <rPh sb="1" eb="2">
      <t>ガ</t>
    </rPh>
    <rPh sb="3" eb="4">
      <t>エイ</t>
    </rPh>
    <rPh sb="4" eb="6">
      <t>タロウ</t>
    </rPh>
    <rPh sb="9" eb="10">
      <t>カイ</t>
    </rPh>
    <rPh sb="13" eb="14">
      <t>エイ</t>
    </rPh>
    <rPh sb="14" eb="15">
      <t>タ</t>
    </rPh>
    <rPh sb="16" eb="18">
      <t>タクヤ</t>
    </rPh>
    <rPh sb="19" eb="20">
      <t>ジュン</t>
    </rPh>
    <rPh sb="20" eb="21">
      <t>ゴ</t>
    </rPh>
    <phoneticPr fontId="1"/>
  </si>
  <si>
    <t>風河×2</t>
    <rPh sb="0" eb="1">
      <t>フウ</t>
    </rPh>
    <rPh sb="1" eb="2">
      <t>ガ</t>
    </rPh>
    <phoneticPr fontId="1"/>
  </si>
  <si>
    <t>風河×6、瑛太郎、快、詠大×3</t>
    <rPh sb="5" eb="6">
      <t>エイ</t>
    </rPh>
    <rPh sb="6" eb="8">
      <t>タロウ</t>
    </rPh>
    <rPh sb="9" eb="10">
      <t>カイ</t>
    </rPh>
    <phoneticPr fontId="1"/>
  </si>
  <si>
    <t>晴れ</t>
    <rPh sb="0" eb="1">
      <t>ハ</t>
    </rPh>
    <phoneticPr fontId="1"/>
  </si>
  <si>
    <t>レッドスターFC</t>
    <phoneticPr fontId="1"/>
  </si>
  <si>
    <t>レッドスターFC</t>
    <phoneticPr fontId="1"/>
  </si>
  <si>
    <t>6日</t>
    <rPh sb="1" eb="2">
      <t>カ</t>
    </rPh>
    <phoneticPr fontId="1"/>
  </si>
  <si>
    <t>多井畑FC</t>
    <rPh sb="0" eb="1">
      <t>オオ</t>
    </rPh>
    <phoneticPr fontId="1"/>
  </si>
  <si>
    <t>●</t>
    <phoneticPr fontId="1"/>
  </si>
  <si>
    <t>○</t>
    <phoneticPr fontId="1"/>
  </si>
  <si>
    <t>-</t>
    <phoneticPr fontId="1"/>
  </si>
  <si>
    <t>風河×2、瑛太郎、晴斗</t>
    <rPh sb="0" eb="1">
      <t>フウ</t>
    </rPh>
    <rPh sb="1" eb="2">
      <t>ガ</t>
    </rPh>
    <rPh sb="5" eb="6">
      <t>エイ</t>
    </rPh>
    <rPh sb="6" eb="8">
      <t>タロウ</t>
    </rPh>
    <rPh sb="9" eb="10">
      <t>ハル</t>
    </rPh>
    <rPh sb="10" eb="11">
      <t>ト</t>
    </rPh>
    <phoneticPr fontId="1"/>
  </si>
  <si>
    <t>Ragazzi Baldi
（5位／12チーム）</t>
    <rPh sb="16" eb="17">
      <t>イ</t>
    </rPh>
    <phoneticPr fontId="1"/>
  </si>
  <si>
    <t>晴れ</t>
    <rPh sb="0" eb="1">
      <t>ハ</t>
    </rPh>
    <phoneticPr fontId="1"/>
  </si>
  <si>
    <t>ragazzo</t>
    <phoneticPr fontId="1"/>
  </si>
  <si>
    <t>ATS</t>
    <phoneticPr fontId="1"/>
  </si>
  <si>
    <t>三宮FC</t>
    <rPh sb="0" eb="2">
      <t>サンノミヤ</t>
    </rPh>
    <phoneticPr fontId="1"/>
  </si>
  <si>
    <t>高羽FC</t>
    <rPh sb="0" eb="1">
      <t>タカ</t>
    </rPh>
    <rPh sb="1" eb="2">
      <t>ハネ</t>
    </rPh>
    <phoneticPr fontId="1"/>
  </si>
  <si>
    <t>新多聞SC</t>
    <rPh sb="0" eb="1">
      <t>シン</t>
    </rPh>
    <rPh sb="1" eb="3">
      <t>タモン</t>
    </rPh>
    <phoneticPr fontId="1"/>
  </si>
  <si>
    <t>板宿SC</t>
    <rPh sb="0" eb="2">
      <t>イタヤド</t>
    </rPh>
    <phoneticPr fontId="1"/>
  </si>
  <si>
    <t>REGISTA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</si>
  <si>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</si>
  <si>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</si>
  <si>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</si>
  <si>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</si>
  <si>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●</t>
    <phoneticPr fontId="1"/>
  </si>
  <si>
    <t>風河×2</t>
    <rPh sb="0" eb="1">
      <t>フウ</t>
    </rPh>
    <rPh sb="1" eb="2">
      <t>ガ</t>
    </rPh>
    <phoneticPr fontId="1"/>
  </si>
  <si>
    <t>風河</t>
    <rPh sb="0" eb="1">
      <t>フウ</t>
    </rPh>
    <rPh sb="1" eb="2">
      <t>ガ</t>
    </rPh>
    <phoneticPr fontId="1"/>
  </si>
  <si>
    <t>准梧</t>
    <rPh sb="0" eb="1">
      <t>ジュン</t>
    </rPh>
    <rPh sb="1" eb="2">
      <t>ゴ</t>
    </rPh>
    <phoneticPr fontId="1"/>
  </si>
  <si>
    <t>風河、瑛太郎</t>
    <rPh sb="0" eb="1">
      <t>フウ</t>
    </rPh>
    <rPh sb="1" eb="2">
      <t>ガ</t>
    </rPh>
    <rPh sb="3" eb="4">
      <t>エイ</t>
    </rPh>
    <rPh sb="4" eb="6">
      <t>タロウ</t>
    </rPh>
    <phoneticPr fontId="1"/>
  </si>
  <si>
    <t>風河、快</t>
    <rPh sb="0" eb="1">
      <t>フウ</t>
    </rPh>
    <rPh sb="1" eb="2">
      <t>ガ</t>
    </rPh>
    <rPh sb="3" eb="4">
      <t>カイ</t>
    </rPh>
    <phoneticPr fontId="1"/>
  </si>
  <si>
    <t>ATSコーニッシュフィールド
（芝生）</t>
    <phoneticPr fontId="1"/>
  </si>
  <si>
    <t>ATSコーニッシュフィールド
（芝生）</t>
    <phoneticPr fontId="1"/>
  </si>
  <si>
    <t>晴れ</t>
    <rPh sb="0" eb="1">
      <t>ハ</t>
    </rPh>
    <phoneticPr fontId="1"/>
  </si>
  <si>
    <t>11日</t>
    <rPh sb="2" eb="3">
      <t>ニチ</t>
    </rPh>
    <phoneticPr fontId="1"/>
  </si>
  <si>
    <t>26日</t>
    <rPh sb="2" eb="3">
      <t>ニチ</t>
    </rPh>
    <phoneticPr fontId="1"/>
  </si>
  <si>
    <t>竜が台小学校</t>
    <rPh sb="0" eb="1">
      <t>リュウ</t>
    </rPh>
    <rPh sb="2" eb="3">
      <t>ダイ</t>
    </rPh>
    <rPh sb="3" eb="6">
      <t>ショウガッコウ</t>
    </rPh>
    <phoneticPr fontId="1"/>
  </si>
  <si>
    <t>多井畑FC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</si>
  <si>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</si>
  <si>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</si>
  <si>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</si>
  <si>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</si>
  <si>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-</t>
    <phoneticPr fontId="1"/>
  </si>
  <si>
    <t>風河、瑛太郎×2、拓也</t>
    <rPh sb="0" eb="1">
      <t>フウ</t>
    </rPh>
    <rPh sb="1" eb="2">
      <t>ガ</t>
    </rPh>
    <rPh sb="3" eb="4">
      <t>エイ</t>
    </rPh>
    <rPh sb="4" eb="6">
      <t>タロウ</t>
    </rPh>
    <rPh sb="9" eb="11">
      <t>タクヤ</t>
    </rPh>
    <phoneticPr fontId="1"/>
  </si>
  <si>
    <t>室谷公園</t>
    <rPh sb="0" eb="2">
      <t>ムロタニ</t>
    </rPh>
    <rPh sb="2" eb="4">
      <t>コウエン</t>
    </rPh>
    <phoneticPr fontId="1"/>
  </si>
  <si>
    <t>マリノFC</t>
    <phoneticPr fontId="1"/>
  </si>
  <si>
    <t>井吹台SC M</t>
    <rPh sb="0" eb="3">
      <t>イブキダイ</t>
    </rPh>
    <phoneticPr fontId="1"/>
  </si>
  <si>
    <t>○</t>
    <phoneticPr fontId="1"/>
  </si>
  <si>
    <t>○</t>
    <phoneticPr fontId="1"/>
  </si>
  <si>
    <t>晴れ</t>
    <phoneticPr fontId="1"/>
  </si>
  <si>
    <t>風河、瑛太郎×2</t>
    <phoneticPr fontId="1"/>
  </si>
  <si>
    <t>9月</t>
    <rPh sb="1" eb="2">
      <t>ガツ</t>
    </rPh>
    <phoneticPr fontId="1"/>
  </si>
  <si>
    <t>三木防災公園フットサルコート
（芝生）</t>
    <phoneticPr fontId="1"/>
  </si>
  <si>
    <t>西宮浜ボートパークG</t>
    <phoneticPr fontId="1"/>
  </si>
  <si>
    <t>二見西FC</t>
    <rPh sb="0" eb="2">
      <t>フタミ</t>
    </rPh>
    <rPh sb="2" eb="3">
      <t>ニシ</t>
    </rPh>
    <phoneticPr fontId="1"/>
  </si>
  <si>
    <t>藍SC</t>
    <rPh sb="0" eb="1">
      <t>アイ</t>
    </rPh>
    <phoneticPr fontId="1"/>
  </si>
  <si>
    <t>10月</t>
    <rPh sb="2" eb="3">
      <t>ガツ</t>
    </rPh>
    <phoneticPr fontId="1"/>
  </si>
  <si>
    <t>△</t>
    <phoneticPr fontId="1"/>
  </si>
  <si>
    <t>勝率：8割6分4厘</t>
    <phoneticPr fontId="1"/>
  </si>
  <si>
    <t>FC玉津</t>
    <rPh sb="2" eb="4">
      <t>タマツ</t>
    </rPh>
    <phoneticPr fontId="1"/>
  </si>
  <si>
    <t>西宮SS</t>
    <rPh sb="0" eb="2">
      <t>ニシノミヤ</t>
    </rPh>
    <phoneticPr fontId="1"/>
  </si>
  <si>
    <t>○</t>
    <phoneticPr fontId="1"/>
  </si>
  <si>
    <t>○</t>
    <phoneticPr fontId="1"/>
  </si>
  <si>
    <t>●</t>
    <phoneticPr fontId="1"/>
  </si>
  <si>
    <t>瑛太郎、快、詠大</t>
    <phoneticPr fontId="1"/>
  </si>
  <si>
    <t>風河×3、准梧×2</t>
    <phoneticPr fontId="1"/>
  </si>
  <si>
    <t>瑛太郎×2、詠大×2、拓也×2、准梧、慶、洋介</t>
    <phoneticPr fontId="1"/>
  </si>
  <si>
    <t>風河×3、瑛太郎×2、快、詠大×3、准梧、洋介×2</t>
    <phoneticPr fontId="1"/>
  </si>
  <si>
    <t>風河、瑛太郎×2、詠大×2、拓也、准梧、奏丁</t>
    <rPh sb="20" eb="21">
      <t>カナ</t>
    </rPh>
    <rPh sb="21" eb="22">
      <t>チョウ</t>
    </rPh>
    <phoneticPr fontId="1"/>
  </si>
  <si>
    <t>風河×2、快、詠大</t>
    <phoneticPr fontId="1"/>
  </si>
  <si>
    <t>風河</t>
    <phoneticPr fontId="1"/>
  </si>
  <si>
    <t>奏丁</t>
    <rPh sb="0" eb="1">
      <t>カナ</t>
    </rPh>
    <rPh sb="1" eb="2">
      <t>チョウ</t>
    </rPh>
    <phoneticPr fontId="1"/>
  </si>
  <si>
    <t>兵庫県活性化事業ミニサッカー大会
（3位／24チーム）</t>
    <phoneticPr fontId="1"/>
  </si>
  <si>
    <t>晴れ</t>
    <phoneticPr fontId="1"/>
  </si>
  <si>
    <t>晴れ</t>
    <phoneticPr fontId="1"/>
  </si>
  <si>
    <t>8日</t>
    <phoneticPr fontId="1"/>
  </si>
  <si>
    <t>長坂小学校</t>
    <phoneticPr fontId="1"/>
  </si>
  <si>
    <t>神陵台SC</t>
    <phoneticPr fontId="1"/>
  </si>
  <si>
    <t>○</t>
    <phoneticPr fontId="1"/>
  </si>
  <si>
    <t>○</t>
    <phoneticPr fontId="1"/>
  </si>
  <si>
    <t>風河×2、瑛太郎×4、拓也</t>
    <phoneticPr fontId="1"/>
  </si>
  <si>
    <t>風河×2、瑛太郎×2、晴斗</t>
    <rPh sb="11" eb="12">
      <t>ハル</t>
    </rPh>
    <rPh sb="12" eb="13">
      <t>ト</t>
    </rPh>
    <phoneticPr fontId="1"/>
  </si>
  <si>
    <t>風河、快、詠大×2、拓也×3</t>
    <rPh sb="0" eb="1">
      <t>フウ</t>
    </rPh>
    <rPh sb="1" eb="2">
      <t>ガ</t>
    </rPh>
    <rPh sb="3" eb="4">
      <t>カイ</t>
    </rPh>
    <rPh sb="5" eb="6">
      <t>エイ</t>
    </rPh>
    <rPh sb="6" eb="7">
      <t>タ</t>
    </rPh>
    <rPh sb="10" eb="12">
      <t>タクヤ</t>
    </rPh>
    <phoneticPr fontId="1"/>
  </si>
  <si>
    <t>太子FC</t>
    <rPh sb="0" eb="2">
      <t>タイシ</t>
    </rPh>
    <phoneticPr fontId="1"/>
  </si>
  <si>
    <t>フェリスオンダFC</t>
    <phoneticPr fontId="1"/>
  </si>
  <si>
    <t>ロサーノFC</t>
    <phoneticPr fontId="1"/>
  </si>
  <si>
    <t>山田荘SC</t>
    <rPh sb="0" eb="2">
      <t>ヤマダ</t>
    </rPh>
    <rPh sb="2" eb="3">
      <t>ソウ</t>
    </rPh>
    <phoneticPr fontId="1"/>
  </si>
  <si>
    <t>11月</t>
    <rPh sb="2" eb="3">
      <t>ガツ</t>
    </rPh>
    <phoneticPr fontId="1"/>
  </si>
  <si>
    <t>3日</t>
    <rPh sb="1" eb="2">
      <t>カ</t>
    </rPh>
    <phoneticPr fontId="1"/>
  </si>
  <si>
    <t>○</t>
    <phoneticPr fontId="1"/>
  </si>
  <si>
    <t>○</t>
    <phoneticPr fontId="1"/>
  </si>
  <si>
    <t>●</t>
    <phoneticPr fontId="1"/>
  </si>
  <si>
    <t>晴れ</t>
    <rPh sb="0" eb="1">
      <t>ハ</t>
    </rPh>
    <phoneticPr fontId="1"/>
  </si>
  <si>
    <t>快、准梧×2</t>
    <rPh sb="0" eb="1">
      <t>カイ</t>
    </rPh>
    <rPh sb="2" eb="3">
      <t>ジュン</t>
    </rPh>
    <rPh sb="3" eb="4">
      <t>ゴ</t>
    </rPh>
    <phoneticPr fontId="1"/>
  </si>
  <si>
    <t>快</t>
    <rPh sb="0" eb="1">
      <t>カイ</t>
    </rPh>
    <phoneticPr fontId="1"/>
  </si>
  <si>
    <t>相生FC</t>
    <rPh sb="0" eb="2">
      <t>アイオイ</t>
    </rPh>
    <phoneticPr fontId="1"/>
  </si>
  <si>
    <t>長尾WFC</t>
    <rPh sb="0" eb="2">
      <t>ナガオ</t>
    </rPh>
    <phoneticPr fontId="1"/>
  </si>
  <si>
    <t>霞ヶ丘SC</t>
    <rPh sb="0" eb="3">
      <t>カスミガオカ</t>
    </rPh>
    <phoneticPr fontId="1"/>
  </si>
  <si>
    <t>19日</t>
    <rPh sb="2" eb="3">
      <t>ニチ</t>
    </rPh>
    <phoneticPr fontId="1"/>
  </si>
  <si>
    <t>ブリッジカップ
（優勝／8チーム）
MVP：犬飼 慶</t>
    <rPh sb="9" eb="11">
      <t>ユウショウ</t>
    </rPh>
    <rPh sb="22" eb="24">
      <t>イヌカイ</t>
    </rPh>
    <rPh sb="25" eb="26">
      <t>ケイ</t>
    </rPh>
    <phoneticPr fontId="1"/>
  </si>
  <si>
    <t>○</t>
    <phoneticPr fontId="1"/>
  </si>
  <si>
    <t>○</t>
    <phoneticPr fontId="1"/>
  </si>
  <si>
    <t>瑛太郎×2</t>
    <rPh sb="0" eb="1">
      <t>エイ</t>
    </rPh>
    <rPh sb="1" eb="3">
      <t>タロウ</t>
    </rPh>
    <phoneticPr fontId="1"/>
  </si>
  <si>
    <t>風河×6、瑛太郎、詠大、准梧、晴斗</t>
    <rPh sb="5" eb="6">
      <t>エイ</t>
    </rPh>
    <rPh sb="6" eb="8">
      <t>タロウ</t>
    </rPh>
    <rPh sb="12" eb="13">
      <t>ジュン</t>
    </rPh>
    <rPh sb="13" eb="14">
      <t>ゴ</t>
    </rPh>
    <rPh sb="15" eb="16">
      <t>ハル</t>
    </rPh>
    <rPh sb="16" eb="17">
      <t>ト</t>
    </rPh>
    <phoneticPr fontId="1"/>
  </si>
  <si>
    <t>風河、瑛太郎×6、快</t>
    <rPh sb="0" eb="1">
      <t>フウ</t>
    </rPh>
    <rPh sb="1" eb="2">
      <t>ガ</t>
    </rPh>
    <rPh sb="3" eb="4">
      <t>エイ</t>
    </rPh>
    <rPh sb="4" eb="6">
      <t>タロウ</t>
    </rPh>
    <rPh sb="9" eb="10">
      <t>カイ</t>
    </rPh>
    <phoneticPr fontId="1"/>
  </si>
  <si>
    <t>風河×3、瑛太郎×2、詠大、OG</t>
    <rPh sb="0" eb="1">
      <t>フウ</t>
    </rPh>
    <rPh sb="1" eb="2">
      <t>ガ</t>
    </rPh>
    <rPh sb="5" eb="6">
      <t>エイ</t>
    </rPh>
    <rPh sb="6" eb="8">
      <t>タロウ</t>
    </rPh>
    <rPh sb="11" eb="12">
      <t>エイ</t>
    </rPh>
    <rPh sb="12" eb="13">
      <t>タ</t>
    </rPh>
    <phoneticPr fontId="1"/>
  </si>
  <si>
    <t>和泉市FC</t>
    <rPh sb="0" eb="2">
      <t>イズミ</t>
    </rPh>
    <rPh sb="2" eb="3">
      <t>シ</t>
    </rPh>
    <phoneticPr fontId="1"/>
  </si>
  <si>
    <t>ジョガボニート</t>
    <phoneticPr fontId="1"/>
  </si>
  <si>
    <t>パスドゥーロ</t>
    <phoneticPr fontId="1"/>
  </si>
  <si>
    <t>高槻QUEEN</t>
    <rPh sb="0" eb="2">
      <t>タカツキ</t>
    </rPh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</si>
  <si>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</si>
  <si>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</si>
  <si>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</si>
  <si>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</si>
  <si>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風河、詠大</t>
    <phoneticPr fontId="1"/>
  </si>
  <si>
    <t>風河</t>
    <phoneticPr fontId="1"/>
  </si>
  <si>
    <t>風河、瑛太郎×2</t>
    <phoneticPr fontId="1"/>
  </si>
  <si>
    <t>瑛太郎</t>
    <phoneticPr fontId="1"/>
  </si>
  <si>
    <t>大和田杯
（4位／8チーム）
MVP：楠田 拓也</t>
    <rPh sb="0" eb="3">
      <t>オオワダ</t>
    </rPh>
    <rPh sb="3" eb="4">
      <t>ハイ</t>
    </rPh>
    <rPh sb="7" eb="8">
      <t>イ</t>
    </rPh>
    <rPh sb="19" eb="21">
      <t>クスダ</t>
    </rPh>
    <rPh sb="22" eb="24">
      <t>タクヤ</t>
    </rPh>
    <phoneticPr fontId="1"/>
  </si>
  <si>
    <t>大和田中央公園</t>
    <rPh sb="0" eb="3">
      <t>オオワダ</t>
    </rPh>
    <rPh sb="3" eb="5">
      <t>チュウオウ</t>
    </rPh>
    <rPh sb="5" eb="7">
      <t>コウエン</t>
    </rPh>
    <phoneticPr fontId="1"/>
  </si>
  <si>
    <t>23日</t>
    <rPh sb="2" eb="3">
      <t>ニチ</t>
    </rPh>
    <phoneticPr fontId="1"/>
  </si>
  <si>
    <t>晴れ</t>
    <phoneticPr fontId="1"/>
  </si>
  <si>
    <t>伊川谷小学校</t>
    <phoneticPr fontId="1"/>
  </si>
  <si>
    <t>井吹台SC N</t>
    <phoneticPr fontId="1"/>
  </si>
  <si>
    <t>井吹台SC N</t>
    <phoneticPr fontId="1"/>
  </si>
  <si>
    <t>井吹台SC M</t>
    <phoneticPr fontId="1"/>
  </si>
  <si>
    <t>エストレアFC B</t>
    <phoneticPr fontId="1"/>
  </si>
  <si>
    <t>25日</t>
    <rPh sb="2" eb="3">
      <t>ニチ</t>
    </rPh>
    <phoneticPr fontId="1"/>
  </si>
  <si>
    <t>○</t>
    <phoneticPr fontId="1"/>
  </si>
  <si>
    <t>晴れ</t>
    <rPh sb="0" eb="1">
      <t>ハ</t>
    </rPh>
    <phoneticPr fontId="1"/>
  </si>
  <si>
    <t>風河×2、詠大×2</t>
    <phoneticPr fontId="1"/>
  </si>
  <si>
    <t>風河×2、瑛太郎、快、詠大×2</t>
    <rPh sb="9" eb="10">
      <t>カイ</t>
    </rPh>
    <phoneticPr fontId="1"/>
  </si>
  <si>
    <t>WEST U-9リーグ戦</t>
    <phoneticPr fontId="1"/>
  </si>
  <si>
    <t>交流試合</t>
    <phoneticPr fontId="1"/>
  </si>
  <si>
    <t>3日</t>
    <rPh sb="1" eb="2">
      <t>カ</t>
    </rPh>
    <phoneticPr fontId="1"/>
  </si>
  <si>
    <t>みさきFC</t>
    <phoneticPr fontId="1"/>
  </si>
  <si>
    <t>王子FC</t>
    <rPh sb="0" eb="2">
      <t>オウジ</t>
    </rPh>
    <phoneticPr fontId="1"/>
  </si>
  <si>
    <t>井吹台SC</t>
    <rPh sb="0" eb="3">
      <t>イブキダイ</t>
    </rPh>
    <phoneticPr fontId="1"/>
  </si>
  <si>
    <t>パルセイロ稲美FC</t>
    <rPh sb="5" eb="7">
      <t>イナミ</t>
    </rPh>
    <phoneticPr fontId="1"/>
  </si>
  <si>
    <t>WEST U-9リーグ戦</t>
    <phoneticPr fontId="1"/>
  </si>
  <si>
    <t>伊川谷小学校</t>
    <phoneticPr fontId="1"/>
  </si>
  <si>
    <t>伊川谷小学校</t>
    <phoneticPr fontId="1"/>
  </si>
  <si>
    <t>新多聞SC F</t>
    <rPh sb="0" eb="1">
      <t>シン</t>
    </rPh>
    <rPh sb="1" eb="3">
      <t>タモン</t>
    </rPh>
    <phoneticPr fontId="1"/>
  </si>
  <si>
    <t>9日</t>
    <rPh sb="1" eb="2">
      <t>カ</t>
    </rPh>
    <phoneticPr fontId="1"/>
  </si>
  <si>
    <t>交流試合</t>
    <phoneticPr fontId="1"/>
  </si>
  <si>
    <t>16日</t>
    <rPh sb="2" eb="3">
      <t>ニチ</t>
    </rPh>
    <phoneticPr fontId="1"/>
  </si>
  <si>
    <t>○</t>
    <phoneticPr fontId="1"/>
  </si>
  <si>
    <t>○</t>
    <phoneticPr fontId="1"/>
  </si>
  <si>
    <t>やまさきカップ
（優勝／5チーム）
MVP：伊原 詠大</t>
    <rPh sb="9" eb="11">
      <t>ユウショウ</t>
    </rPh>
    <rPh sb="22" eb="24">
      <t>イハラ</t>
    </rPh>
    <rPh sb="25" eb="26">
      <t>エイ</t>
    </rPh>
    <rPh sb="26" eb="27">
      <t>タ</t>
    </rPh>
    <phoneticPr fontId="1"/>
  </si>
  <si>
    <t>風河、瑛太郎、詠大×3、拓也、准梧×2、OG</t>
    <rPh sb="0" eb="1">
      <t>フウ</t>
    </rPh>
    <rPh sb="1" eb="2">
      <t>ガ</t>
    </rPh>
    <rPh sb="3" eb="4">
      <t>エイ</t>
    </rPh>
    <rPh sb="4" eb="6">
      <t>タロウ</t>
    </rPh>
    <rPh sb="7" eb="8">
      <t>エイ</t>
    </rPh>
    <rPh sb="8" eb="9">
      <t>タ</t>
    </rPh>
    <rPh sb="12" eb="14">
      <t>タクヤ</t>
    </rPh>
    <rPh sb="15" eb="16">
      <t>ジュン</t>
    </rPh>
    <rPh sb="16" eb="17">
      <t>ゴ</t>
    </rPh>
    <phoneticPr fontId="1"/>
  </si>
  <si>
    <t>瑛太郎×2、准梧、晴斗、慶</t>
    <rPh sb="0" eb="1">
      <t>エイ</t>
    </rPh>
    <rPh sb="1" eb="3">
      <t>タロウ</t>
    </rPh>
    <rPh sb="6" eb="7">
      <t>ジュン</t>
    </rPh>
    <rPh sb="7" eb="8">
      <t>ゴ</t>
    </rPh>
    <rPh sb="9" eb="10">
      <t>ハル</t>
    </rPh>
    <rPh sb="10" eb="11">
      <t>ト</t>
    </rPh>
    <rPh sb="12" eb="13">
      <t>ケイ</t>
    </rPh>
    <phoneticPr fontId="1"/>
  </si>
  <si>
    <t>風河、瑛太郎、詠大×2、OG</t>
    <rPh sb="0" eb="1">
      <t>フウ</t>
    </rPh>
    <rPh sb="1" eb="2">
      <t>ガ</t>
    </rPh>
    <rPh sb="3" eb="6">
      <t>エイタロウ</t>
    </rPh>
    <rPh sb="7" eb="8">
      <t>エイ</t>
    </rPh>
    <rPh sb="8" eb="9">
      <t>タ</t>
    </rPh>
    <phoneticPr fontId="1"/>
  </si>
  <si>
    <t>風河×2</t>
    <rPh sb="0" eb="1">
      <t>フウ</t>
    </rPh>
    <rPh sb="1" eb="2">
      <t>ガ</t>
    </rPh>
    <phoneticPr fontId="1"/>
  </si>
  <si>
    <t>風河×4、瑛太郎×2、快</t>
    <rPh sb="11" eb="12">
      <t>カイ</t>
    </rPh>
    <phoneticPr fontId="1"/>
  </si>
  <si>
    <t>瑛太郎、拓也、准梧</t>
    <rPh sb="0" eb="1">
      <t>エイ</t>
    </rPh>
    <rPh sb="1" eb="3">
      <t>タロウ</t>
    </rPh>
    <rPh sb="4" eb="6">
      <t>タクヤ</t>
    </rPh>
    <rPh sb="7" eb="8">
      <t>ジュン</t>
    </rPh>
    <rPh sb="8" eb="9">
      <t>ゴ</t>
    </rPh>
    <phoneticPr fontId="1"/>
  </si>
  <si>
    <t>○</t>
    <phoneticPr fontId="1"/>
  </si>
  <si>
    <t>○</t>
    <phoneticPr fontId="1"/>
  </si>
  <si>
    <t>詠大×2</t>
    <rPh sb="0" eb="1">
      <t>エイ</t>
    </rPh>
    <rPh sb="1" eb="2">
      <t>タ</t>
    </rPh>
    <phoneticPr fontId="1"/>
  </si>
  <si>
    <t>風河×3、拓也、准梧、慶、奏丁</t>
    <rPh sb="5" eb="7">
      <t>タクヤ</t>
    </rPh>
    <rPh sb="8" eb="9">
      <t>ジュン</t>
    </rPh>
    <rPh sb="9" eb="10">
      <t>ゴ</t>
    </rPh>
    <rPh sb="11" eb="12">
      <t>ケイ</t>
    </rPh>
    <rPh sb="13" eb="14">
      <t>カナ</t>
    </rPh>
    <rPh sb="14" eb="15">
      <t>チョウ</t>
    </rPh>
    <phoneticPr fontId="1"/>
  </si>
  <si>
    <t>曇り</t>
    <rPh sb="0" eb="1">
      <t>クモ</t>
    </rPh>
    <phoneticPr fontId="1"/>
  </si>
  <si>
    <t>FC玉津R</t>
    <rPh sb="2" eb="4">
      <t>タマツ</t>
    </rPh>
    <phoneticPr fontId="1"/>
  </si>
  <si>
    <t>生瀬SC</t>
    <rPh sb="0" eb="2">
      <t>ナマゼ</t>
    </rPh>
    <phoneticPr fontId="1"/>
  </si>
  <si>
    <t>みさきFC</t>
    <phoneticPr fontId="1"/>
  </si>
  <si>
    <t>ウッディSC</t>
    <phoneticPr fontId="1"/>
  </si>
  <si>
    <t>ピナクル倉敷</t>
    <rPh sb="4" eb="6">
      <t>クラシキ</t>
    </rPh>
    <phoneticPr fontId="1"/>
  </si>
  <si>
    <t>FC玉津クリスマスカップ
（準優勝／12チーム）
MVP：柳田 晴斗</t>
    <rPh sb="2" eb="4">
      <t>タマツ</t>
    </rPh>
    <rPh sb="14" eb="17">
      <t>ジュンユウショウ</t>
    </rPh>
    <rPh sb="29" eb="31">
      <t>ヤナギダ</t>
    </rPh>
    <rPh sb="32" eb="33">
      <t>ハル</t>
    </rPh>
    <rPh sb="33" eb="34">
      <t>ト</t>
    </rPh>
    <phoneticPr fontId="1"/>
  </si>
  <si>
    <t>●</t>
    <phoneticPr fontId="1"/>
  </si>
  <si>
    <t>風河、詠大、拓也</t>
    <rPh sb="0" eb="1">
      <t>フウ</t>
    </rPh>
    <rPh sb="1" eb="2">
      <t>ガ</t>
    </rPh>
    <rPh sb="3" eb="4">
      <t>エイ</t>
    </rPh>
    <rPh sb="4" eb="5">
      <t>タ</t>
    </rPh>
    <rPh sb="6" eb="8">
      <t>タクヤ</t>
    </rPh>
    <phoneticPr fontId="1"/>
  </si>
  <si>
    <t>瑛太郎、詠大</t>
    <rPh sb="0" eb="1">
      <t>エイ</t>
    </rPh>
    <rPh sb="1" eb="3">
      <t>タロウ</t>
    </rPh>
    <rPh sb="4" eb="5">
      <t>エイ</t>
    </rPh>
    <rPh sb="5" eb="6">
      <t>タ</t>
    </rPh>
    <phoneticPr fontId="1"/>
  </si>
  <si>
    <t>瑛太郎、拓也、OG</t>
    <rPh sb="0" eb="1">
      <t>エイ</t>
    </rPh>
    <rPh sb="1" eb="3">
      <t>タロウ</t>
    </rPh>
    <rPh sb="4" eb="6">
      <t>タクヤ</t>
    </rPh>
    <phoneticPr fontId="1"/>
  </si>
  <si>
    <t>-</t>
    <phoneticPr fontId="1"/>
  </si>
  <si>
    <t>1月</t>
    <phoneticPr fontId="1"/>
  </si>
  <si>
    <t>27日</t>
    <rPh sb="2" eb="3">
      <t>ニチ</t>
    </rPh>
    <phoneticPr fontId="1"/>
  </si>
  <si>
    <t>竜が台小学校</t>
    <phoneticPr fontId="1"/>
  </si>
  <si>
    <t>多井畑FC</t>
    <phoneticPr fontId="1"/>
  </si>
  <si>
    <t>FC玉津</t>
    <phoneticPr fontId="1"/>
  </si>
  <si>
    <t>28日</t>
    <rPh sb="2" eb="3">
      <t>ニチ</t>
    </rPh>
    <phoneticPr fontId="1"/>
  </si>
  <si>
    <t>神戸市西地区リーグ戦表彰式
（全勝優勝／14チーム）</t>
    <phoneticPr fontId="1"/>
  </si>
  <si>
    <t>2月</t>
    <rPh sb="1" eb="2">
      <t>ガツ</t>
    </rPh>
    <phoneticPr fontId="1"/>
  </si>
  <si>
    <t>11日</t>
    <rPh sb="2" eb="3">
      <t>ニチ</t>
    </rPh>
    <phoneticPr fontId="1"/>
  </si>
  <si>
    <t>三木山総合公園</t>
    <rPh sb="0" eb="2">
      <t>ミキ</t>
    </rPh>
    <rPh sb="2" eb="3">
      <t>ヤマ</t>
    </rPh>
    <rPh sb="3" eb="5">
      <t>ソウゴウ</t>
    </rPh>
    <rPh sb="5" eb="7">
      <t>コウエン</t>
    </rPh>
    <phoneticPr fontId="1"/>
  </si>
  <si>
    <t>西淡SSS</t>
    <rPh sb="0" eb="1">
      <t>ニシ</t>
    </rPh>
    <phoneticPr fontId="1"/>
  </si>
  <si>
    <t>弥生FC</t>
    <rPh sb="0" eb="2">
      <t>ヤヨイ</t>
    </rPh>
    <phoneticPr fontId="1"/>
  </si>
  <si>
    <t>やまてSC</t>
    <phoneticPr fontId="1"/>
  </si>
  <si>
    <t>○</t>
    <phoneticPr fontId="1"/>
  </si>
  <si>
    <t>○</t>
    <phoneticPr fontId="1"/>
  </si>
  <si>
    <t>風河×2、詠大×2</t>
    <phoneticPr fontId="1"/>
  </si>
  <si>
    <t>風河×4</t>
    <phoneticPr fontId="1"/>
  </si>
  <si>
    <t>風河、拓也</t>
    <rPh sb="3" eb="5">
      <t>タクヤ</t>
    </rPh>
    <phoneticPr fontId="1"/>
  </si>
  <si>
    <t>●</t>
    <phoneticPr fontId="1"/>
  </si>
  <si>
    <t>-</t>
    <phoneticPr fontId="1"/>
  </si>
  <si>
    <t>雪</t>
    <rPh sb="0" eb="1">
      <t>ユキ</t>
    </rPh>
    <phoneticPr fontId="1"/>
  </si>
  <si>
    <t>○</t>
    <phoneticPr fontId="1"/>
  </si>
  <si>
    <t>○</t>
    <phoneticPr fontId="1"/>
  </si>
  <si>
    <t>●</t>
    <phoneticPr fontId="1"/>
  </si>
  <si>
    <t>晴れ</t>
    <phoneticPr fontId="1"/>
  </si>
  <si>
    <t>詠大、拓也</t>
    <rPh sb="0" eb="1">
      <t>エイ</t>
    </rPh>
    <rPh sb="1" eb="2">
      <t>タ</t>
    </rPh>
    <rPh sb="3" eb="5">
      <t>タクヤ</t>
    </rPh>
    <phoneticPr fontId="1"/>
  </si>
  <si>
    <t>瑛太郎、詠大×2</t>
    <rPh sb="0" eb="1">
      <t>エイ</t>
    </rPh>
    <rPh sb="1" eb="3">
      <t>タロウ</t>
    </rPh>
    <rPh sb="4" eb="5">
      <t>エイ</t>
    </rPh>
    <rPh sb="5" eb="6">
      <t>タ</t>
    </rPh>
    <phoneticPr fontId="1"/>
  </si>
  <si>
    <t>詠大</t>
    <rPh sb="0" eb="1">
      <t>エイ</t>
    </rPh>
    <rPh sb="1" eb="2">
      <t>タ</t>
    </rPh>
    <phoneticPr fontId="1"/>
  </si>
  <si>
    <t>明石FC</t>
    <rPh sb="0" eb="2">
      <t>アカシ</t>
    </rPh>
    <phoneticPr fontId="1"/>
  </si>
  <si>
    <t>三樹平田SC</t>
    <rPh sb="0" eb="1">
      <t>サン</t>
    </rPh>
    <rPh sb="1" eb="2">
      <t>ジュ</t>
    </rPh>
    <rPh sb="2" eb="4">
      <t>ヒラタ</t>
    </rPh>
    <phoneticPr fontId="1"/>
  </si>
  <si>
    <t>12日</t>
    <rPh sb="2" eb="3">
      <t>ニチ</t>
    </rPh>
    <phoneticPr fontId="1"/>
  </si>
  <si>
    <t>やまてSC</t>
    <phoneticPr fontId="1"/>
  </si>
  <si>
    <t>FCコンパニェロ</t>
    <phoneticPr fontId="1"/>
  </si>
  <si>
    <t>●</t>
    <phoneticPr fontId="1"/>
  </si>
  <si>
    <t>風河、詠大</t>
    <rPh sb="0" eb="1">
      <t>フウ</t>
    </rPh>
    <rPh sb="1" eb="2">
      <t>ガ</t>
    </rPh>
    <rPh sb="3" eb="4">
      <t>エイ</t>
    </rPh>
    <rPh sb="4" eb="5">
      <t>タ</t>
    </rPh>
    <phoneticPr fontId="1"/>
  </si>
  <si>
    <t>風河、瑛太郎、直寛</t>
    <rPh sb="0" eb="1">
      <t>フウ</t>
    </rPh>
    <rPh sb="1" eb="2">
      <t>ガ</t>
    </rPh>
    <rPh sb="3" eb="4">
      <t>エイ</t>
    </rPh>
    <rPh sb="4" eb="6">
      <t>タロウ</t>
    </rPh>
    <rPh sb="7" eb="8">
      <t>ナオ</t>
    </rPh>
    <rPh sb="8" eb="9">
      <t>ヒロ</t>
    </rPh>
    <phoneticPr fontId="1"/>
  </si>
  <si>
    <t>風河</t>
    <rPh sb="0" eb="1">
      <t>フウ</t>
    </rPh>
    <rPh sb="1" eb="2">
      <t>ガ</t>
    </rPh>
    <phoneticPr fontId="1"/>
  </si>
  <si>
    <t>風河×2、瑛太郎、快</t>
    <phoneticPr fontId="1"/>
  </si>
  <si>
    <t>三樹平田フレンドリーカップ
（3位／24チーム）
MVP：谷田 准梧</t>
    <rPh sb="0" eb="1">
      <t>サン</t>
    </rPh>
    <rPh sb="1" eb="2">
      <t>ジュ</t>
    </rPh>
    <rPh sb="2" eb="4">
      <t>ヒラタ</t>
    </rPh>
    <rPh sb="16" eb="17">
      <t>イ</t>
    </rPh>
    <rPh sb="29" eb="31">
      <t>タニタ</t>
    </rPh>
    <rPh sb="32" eb="33">
      <t>ジュン</t>
    </rPh>
    <rPh sb="33" eb="34">
      <t>ゴ</t>
    </rPh>
    <phoneticPr fontId="1"/>
  </si>
  <si>
    <t>晴れ時々雪</t>
    <rPh sb="0" eb="1">
      <t>ハ</t>
    </rPh>
    <rPh sb="2" eb="4">
      <t>トキドキ</t>
    </rPh>
    <rPh sb="4" eb="5">
      <t>ユキ</t>
    </rPh>
    <phoneticPr fontId="1"/>
  </si>
  <si>
    <t>3月</t>
    <rPh sb="1" eb="2">
      <t>ガツ</t>
    </rPh>
    <phoneticPr fontId="1"/>
  </si>
  <si>
    <t>小宅SC</t>
    <phoneticPr fontId="1"/>
  </si>
  <si>
    <t>御崎SSD</t>
    <phoneticPr fontId="1"/>
  </si>
  <si>
    <t>岩岡小学校</t>
    <rPh sb="0" eb="2">
      <t>イワオカ</t>
    </rPh>
    <rPh sb="2" eb="5">
      <t>ショウガッコウ</t>
    </rPh>
    <phoneticPr fontId="1"/>
  </si>
  <si>
    <t>○</t>
    <phoneticPr fontId="1"/>
  </si>
  <si>
    <t>○</t>
    <phoneticPr fontId="1"/>
  </si>
  <si>
    <t>風河×2、快×3、准梧</t>
    <rPh sb="0" eb="1">
      <t>フウ</t>
    </rPh>
    <rPh sb="1" eb="2">
      <t>ガ</t>
    </rPh>
    <rPh sb="5" eb="6">
      <t>カイ</t>
    </rPh>
    <rPh sb="9" eb="10">
      <t>ジュン</t>
    </rPh>
    <rPh sb="10" eb="11">
      <t>ゴ</t>
    </rPh>
    <phoneticPr fontId="1"/>
  </si>
  <si>
    <t>風河×2、瑛太郎、詠大×3</t>
    <rPh sb="0" eb="1">
      <t>フウ</t>
    </rPh>
    <rPh sb="1" eb="2">
      <t>ガ</t>
    </rPh>
    <rPh sb="5" eb="6">
      <t>エイ</t>
    </rPh>
    <rPh sb="6" eb="8">
      <t>タロウ</t>
    </rPh>
    <rPh sb="9" eb="10">
      <t>エイ</t>
    </rPh>
    <rPh sb="10" eb="11">
      <t>タ</t>
    </rPh>
    <phoneticPr fontId="1"/>
  </si>
  <si>
    <t>風河×6、快、詠大、拓也、晴斗</t>
    <rPh sb="0" eb="1">
      <t>フウ</t>
    </rPh>
    <rPh sb="1" eb="2">
      <t>ガ</t>
    </rPh>
    <rPh sb="5" eb="6">
      <t>カイ</t>
    </rPh>
    <rPh sb="7" eb="8">
      <t>エイ</t>
    </rPh>
    <rPh sb="8" eb="9">
      <t>タ</t>
    </rPh>
    <rPh sb="10" eb="12">
      <t>タクヤ</t>
    </rPh>
    <rPh sb="13" eb="14">
      <t>ハル</t>
    </rPh>
    <rPh sb="14" eb="15">
      <t>ト</t>
    </rPh>
    <phoneticPr fontId="1"/>
  </si>
  <si>
    <t>江井ヶ島イレブン</t>
    <phoneticPr fontId="1"/>
  </si>
  <si>
    <t>江井ヶ島イレブン</t>
    <phoneticPr fontId="1"/>
  </si>
  <si>
    <t>多井畑FC</t>
    <phoneticPr fontId="1"/>
  </si>
  <si>
    <t>多井畑FC</t>
    <phoneticPr fontId="1"/>
  </si>
  <si>
    <t>●</t>
    <phoneticPr fontId="1"/>
  </si>
  <si>
    <t>●</t>
    <phoneticPr fontId="1"/>
  </si>
  <si>
    <t>-</t>
    <phoneticPr fontId="1"/>
  </si>
  <si>
    <t>太一×2</t>
    <rPh sb="0" eb="1">
      <t>フト</t>
    </rPh>
    <rPh sb="1" eb="2">
      <t>イチ</t>
    </rPh>
    <phoneticPr fontId="1"/>
  </si>
  <si>
    <t>晴れ</t>
    <phoneticPr fontId="1"/>
  </si>
  <si>
    <t>-</t>
    <phoneticPr fontId="1"/>
  </si>
  <si>
    <r>
      <t xml:space="preserve">佐用JFCスプリングカップ
（4位／12チーム）
</t>
    </r>
    <r>
      <rPr>
        <sz val="8"/>
        <color rgb="FF0000FF"/>
        <rFont val="Meiryo UI"/>
        <family val="3"/>
        <charset val="128"/>
      </rPr>
      <t>※2日目はトレセン選考会のため2年生と合同チームで参加</t>
    </r>
    <rPh sb="0" eb="2">
      <t>サヨウ</t>
    </rPh>
    <rPh sb="16" eb="17">
      <t>イ</t>
    </rPh>
    <phoneticPr fontId="1"/>
  </si>
  <si>
    <t>有瀬SC</t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</si>
  <si>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</si>
  <si>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</si>
  <si>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岩岡FC</t>
    <phoneticPr fontId="1"/>
  </si>
  <si>
    <t>二見北SC</t>
    <rPh sb="0" eb="2">
      <t>フタミ</t>
    </rPh>
    <rPh sb="2" eb="3">
      <t>キタ</t>
    </rPh>
    <phoneticPr fontId="1"/>
  </si>
  <si>
    <t>高砂FC'72</t>
    <rPh sb="0" eb="2">
      <t>タカサゴ</t>
    </rPh>
    <phoneticPr fontId="1"/>
  </si>
  <si>
    <t>●</t>
    <phoneticPr fontId="1"/>
  </si>
  <si>
    <t>●</t>
    <phoneticPr fontId="1"/>
  </si>
  <si>
    <t>○</t>
    <phoneticPr fontId="1"/>
  </si>
  <si>
    <t>晴れ</t>
    <phoneticPr fontId="1"/>
  </si>
  <si>
    <t>風河、瑛太郎、詠大</t>
    <rPh sb="0" eb="1">
      <t>フウ</t>
    </rPh>
    <rPh sb="1" eb="2">
      <t>ガ</t>
    </rPh>
    <rPh sb="3" eb="4">
      <t>エイ</t>
    </rPh>
    <rPh sb="4" eb="6">
      <t>タロウ</t>
    </rPh>
    <rPh sb="7" eb="8">
      <t>エイ</t>
    </rPh>
    <rPh sb="8" eb="9">
      <t>タ</t>
    </rPh>
    <phoneticPr fontId="1"/>
  </si>
  <si>
    <t>詠大、拓也</t>
    <rPh sb="0" eb="1">
      <t>エイ</t>
    </rPh>
    <rPh sb="1" eb="2">
      <t>タ</t>
    </rPh>
    <rPh sb="3" eb="5">
      <t>タクヤ</t>
    </rPh>
    <phoneticPr fontId="1"/>
  </si>
  <si>
    <t>風河×3、快、詠大×3、洋介</t>
    <rPh sb="0" eb="1">
      <t>フウ</t>
    </rPh>
    <rPh sb="1" eb="2">
      <t>ガ</t>
    </rPh>
    <rPh sb="5" eb="6">
      <t>カイ</t>
    </rPh>
    <rPh sb="7" eb="8">
      <t>エイ</t>
    </rPh>
    <rPh sb="8" eb="9">
      <t>タ</t>
    </rPh>
    <rPh sb="12" eb="14">
      <t>ヨウスケ</t>
    </rPh>
    <phoneticPr fontId="1"/>
  </si>
  <si>
    <t>晴れ</t>
    <phoneticPr fontId="1"/>
  </si>
  <si>
    <t>晴れ</t>
    <phoneticPr fontId="1"/>
  </si>
  <si>
    <t>風河×3、拓也、晴斗、凛人</t>
    <rPh sb="0" eb="1">
      <t>フウ</t>
    </rPh>
    <rPh sb="1" eb="2">
      <t>ガ</t>
    </rPh>
    <rPh sb="5" eb="7">
      <t>タクヤ</t>
    </rPh>
    <rPh sb="8" eb="9">
      <t>ハル</t>
    </rPh>
    <rPh sb="9" eb="10">
      <t>ト</t>
    </rPh>
    <rPh sb="11" eb="12">
      <t>リン</t>
    </rPh>
    <rPh sb="12" eb="13">
      <t>ヒト</t>
    </rPh>
    <phoneticPr fontId="1"/>
  </si>
  <si>
    <t>風河×2、瑛太郎×2、快</t>
    <rPh sb="0" eb="1">
      <t>フウ</t>
    </rPh>
    <rPh sb="1" eb="2">
      <t>ガ</t>
    </rPh>
    <rPh sb="5" eb="6">
      <t>エイ</t>
    </rPh>
    <rPh sb="6" eb="8">
      <t>タロウ</t>
    </rPh>
    <rPh sb="11" eb="12">
      <t>カイ</t>
    </rPh>
    <phoneticPr fontId="1"/>
  </si>
  <si>
    <t>風河×7、快、詠大、拓也、准梧、直寛</t>
    <rPh sb="0" eb="1">
      <t>フウ</t>
    </rPh>
    <rPh sb="1" eb="2">
      <t>ガ</t>
    </rPh>
    <rPh sb="5" eb="6">
      <t>カイ</t>
    </rPh>
    <rPh sb="7" eb="8">
      <t>エイ</t>
    </rPh>
    <rPh sb="8" eb="9">
      <t>タ</t>
    </rPh>
    <rPh sb="10" eb="12">
      <t>タクヤ</t>
    </rPh>
    <rPh sb="13" eb="14">
      <t>ジュン</t>
    </rPh>
    <rPh sb="14" eb="15">
      <t>ゴ</t>
    </rPh>
    <rPh sb="16" eb="17">
      <t>ナオ</t>
    </rPh>
    <rPh sb="17" eb="18">
      <t>ヒロ</t>
    </rPh>
    <phoneticPr fontId="1"/>
  </si>
  <si>
    <t>凛人</t>
    <rPh sb="0" eb="1">
      <t>リン</t>
    </rPh>
    <rPh sb="1" eb="2">
      <t>ヒト</t>
    </rPh>
    <phoneticPr fontId="1"/>
  </si>
  <si>
    <t>全140試合：108勝17敗15分け</t>
    <phoneticPr fontId="1"/>
  </si>
  <si>
    <t>全118試合：93勝18敗7分け</t>
    <phoneticPr fontId="1"/>
  </si>
  <si>
    <t>勝率：8割3分6厘</t>
    <phoneticPr fontId="1"/>
  </si>
  <si>
    <t>521得点　129失点　得失点差392</t>
    <phoneticPr fontId="1"/>
  </si>
  <si>
    <t>1試合平均得点：4.42点</t>
    <phoneticPr fontId="1"/>
  </si>
  <si>
    <t>1試合平均失点：1.09点</t>
    <phoneticPr fontId="1"/>
  </si>
  <si>
    <t>神戸市西地区リーグ戦：優勝/14チーム</t>
    <phoneticPr fontId="1"/>
  </si>
  <si>
    <t>ゼビオカップ
（優勝／14チーム）</t>
    <phoneticPr fontId="1"/>
  </si>
  <si>
    <t>ゼビオカップ：優勝/11チーム</t>
    <phoneticPr fontId="1"/>
  </si>
  <si>
    <t>ゼビオカップ：優勝/14チーム</t>
    <phoneticPr fontId="1"/>
  </si>
  <si>
    <r>
      <t xml:space="preserve">ランバードカップ
（準優勝／5チーム）
MVP：西田 勇真
</t>
    </r>
    <r>
      <rPr>
        <sz val="8"/>
        <color rgb="FF0000FF"/>
        <rFont val="Meiryo UI"/>
        <family val="3"/>
        <charset val="128"/>
      </rPr>
      <t>※舞子小が学校行事のため2年生と合同チームで
参加</t>
    </r>
    <rPh sb="10" eb="13">
      <t>ジュンユウショウ</t>
    </rPh>
    <rPh sb="24" eb="26">
      <t>ニシダ</t>
    </rPh>
    <rPh sb="27" eb="28">
      <t>ユウ</t>
    </rPh>
    <rPh sb="28" eb="29">
      <t>マ</t>
    </rPh>
    <rPh sb="31" eb="33">
      <t>マイコ</t>
    </rPh>
    <rPh sb="33" eb="34">
      <t>ショウ</t>
    </rPh>
    <rPh sb="35" eb="37">
      <t>ガッコウ</t>
    </rPh>
    <rPh sb="37" eb="39">
      <t>ギョウジ</t>
    </rPh>
    <phoneticPr fontId="1"/>
  </si>
  <si>
    <t>ブリッジカップ：優勝/8チーム</t>
    <phoneticPr fontId="1"/>
  </si>
  <si>
    <t>やまさきカップ：優勝/5チーム</t>
    <phoneticPr fontId="1"/>
  </si>
  <si>
    <t>あかしあチャレンジカップ：準優勝/8チーム</t>
    <rPh sb="13" eb="14">
      <t>ジュン</t>
    </rPh>
    <phoneticPr fontId="1"/>
  </si>
  <si>
    <t>ランバードカップ：準優勝/5チーム</t>
    <phoneticPr fontId="1"/>
  </si>
  <si>
    <t>FC玉津クリスマスカップ：準優勝/12チーム</t>
    <phoneticPr fontId="1"/>
  </si>
  <si>
    <t>得点王：木村 風河（219点）</t>
    <phoneticPr fontId="1"/>
  </si>
  <si>
    <t>得点王：木村 風河（196点）</t>
    <phoneticPr fontId="1"/>
  </si>
  <si>
    <t>2位：児玉 瑛太郎（96点）</t>
    <phoneticPr fontId="1"/>
  </si>
  <si>
    <t>2位：児玉 瑛太郎（98点）</t>
    <phoneticPr fontId="1"/>
  </si>
  <si>
    <t>3位：伊原 詠大（73点）</t>
    <phoneticPr fontId="1"/>
  </si>
  <si>
    <t>4位：内橋 快（41点）</t>
    <phoneticPr fontId="1"/>
  </si>
  <si>
    <t>5位：谷田 准梧（37点）</t>
    <rPh sb="3" eb="5">
      <t>タニタ</t>
    </rPh>
    <rPh sb="6" eb="7">
      <t>ジュン</t>
    </rPh>
    <rPh sb="7" eb="8">
      <t>ゴ</t>
    </rPh>
    <phoneticPr fontId="1"/>
  </si>
  <si>
    <t>神戸ジュニアサマーチャンピオンシップ
（3位／12チーム）
チームMVP：内橋 快
大会優秀選手：木村 風河</t>
    <rPh sb="21" eb="22">
      <t>イ</t>
    </rPh>
    <rPh sb="37" eb="39">
      <t>ウチハシ</t>
    </rPh>
    <rPh sb="40" eb="41">
      <t>カイ</t>
    </rPh>
    <rPh sb="42" eb="44">
      <t>タイカイ</t>
    </rPh>
    <rPh sb="44" eb="46">
      <t>ユウシュウ</t>
    </rPh>
    <rPh sb="46" eb="48">
      <t>センシュ</t>
    </rPh>
    <rPh sb="49" eb="51">
      <t>キムラ</t>
    </rPh>
    <rPh sb="52" eb="53">
      <t>フウ</t>
    </rPh>
    <rPh sb="53" eb="54">
      <t>ガ</t>
    </rPh>
    <phoneticPr fontId="1"/>
  </si>
  <si>
    <t>4月</t>
    <rPh sb="1" eb="2">
      <t>ガツ</t>
    </rPh>
    <phoneticPr fontId="1"/>
  </si>
  <si>
    <t>2018年度 東舞子サッカークラブU-10　試合結果</t>
    <rPh sb="22" eb="24">
      <t>シアイ</t>
    </rPh>
    <rPh sb="24" eb="26">
      <t>ケッカ</t>
    </rPh>
    <phoneticPr fontId="1"/>
  </si>
  <si>
    <t>15日</t>
    <rPh sb="2" eb="3">
      <t>ニチ</t>
    </rPh>
    <phoneticPr fontId="1"/>
  </si>
  <si>
    <t>KFP岩岡_土</t>
    <rPh sb="3" eb="5">
      <t>イワオカ</t>
    </rPh>
    <rPh sb="6" eb="7">
      <t>ツチ</t>
    </rPh>
    <phoneticPr fontId="1"/>
  </si>
  <si>
    <t>WEST U-9リーグ戦</t>
    <phoneticPr fontId="1"/>
  </si>
  <si>
    <t>WEST U-10リーグ戦</t>
    <phoneticPr fontId="1"/>
  </si>
  <si>
    <t>学園FCD</t>
    <rPh sb="0" eb="2">
      <t>ガクエン</t>
    </rPh>
    <phoneticPr fontId="1"/>
  </si>
  <si>
    <t>-</t>
    <phoneticPr fontId="1"/>
  </si>
  <si>
    <t>-</t>
    <phoneticPr fontId="1"/>
  </si>
  <si>
    <t>22日</t>
    <rPh sb="2" eb="3">
      <t>ニチ</t>
    </rPh>
    <phoneticPr fontId="1"/>
  </si>
  <si>
    <t>30日</t>
    <rPh sb="2" eb="3">
      <t>ニチ</t>
    </rPh>
    <phoneticPr fontId="1"/>
  </si>
  <si>
    <t>5月</t>
    <rPh sb="1" eb="2">
      <t>ガツ</t>
    </rPh>
    <phoneticPr fontId="1"/>
  </si>
  <si>
    <t>4日</t>
    <rPh sb="1" eb="2">
      <t>カ</t>
    </rPh>
    <phoneticPr fontId="1"/>
  </si>
  <si>
    <t>○</t>
    <phoneticPr fontId="1"/>
  </si>
  <si>
    <t>風河×3、瑛太郎、快、詠大×2</t>
    <rPh sb="0" eb="1">
      <t>フウ</t>
    </rPh>
    <rPh sb="1" eb="2">
      <t>ガ</t>
    </rPh>
    <rPh sb="5" eb="8">
      <t>エイタロウ</t>
    </rPh>
    <rPh sb="9" eb="10">
      <t>カイ</t>
    </rPh>
    <rPh sb="11" eb="12">
      <t>エイ</t>
    </rPh>
    <rPh sb="12" eb="13">
      <t>タ</t>
    </rPh>
    <phoneticPr fontId="1"/>
  </si>
  <si>
    <t>風河×3、瑛太郎×2</t>
    <rPh sb="0" eb="1">
      <t>フウ</t>
    </rPh>
    <rPh sb="1" eb="2">
      <t>ガ</t>
    </rPh>
    <rPh sb="5" eb="8">
      <t>エイタロウ</t>
    </rPh>
    <phoneticPr fontId="1"/>
  </si>
  <si>
    <t>○</t>
    <phoneticPr fontId="1"/>
  </si>
  <si>
    <t>○</t>
    <phoneticPr fontId="1"/>
  </si>
  <si>
    <t>瑛太郎</t>
    <phoneticPr fontId="1"/>
  </si>
  <si>
    <t>○</t>
    <phoneticPr fontId="1"/>
  </si>
  <si>
    <t>○</t>
    <phoneticPr fontId="1"/>
  </si>
  <si>
    <t>風河×4、瑛太郎×2、准梧</t>
    <rPh sb="11" eb="12">
      <t>ジュン</t>
    </rPh>
    <rPh sb="12" eb="13">
      <t>ゴ</t>
    </rPh>
    <phoneticPr fontId="1"/>
  </si>
  <si>
    <t>詠大</t>
    <phoneticPr fontId="1"/>
  </si>
  <si>
    <t>○</t>
    <phoneticPr fontId="1"/>
  </si>
  <si>
    <t>○</t>
    <phoneticPr fontId="1"/>
  </si>
  <si>
    <t>風河、瑛太郎、快</t>
    <phoneticPr fontId="1"/>
  </si>
  <si>
    <t>晴れ</t>
    <phoneticPr fontId="1"/>
  </si>
  <si>
    <t>晴れ</t>
    <phoneticPr fontId="1"/>
  </si>
  <si>
    <t>27日</t>
    <rPh sb="2" eb="3">
      <t>ニチ</t>
    </rPh>
    <phoneticPr fontId="1"/>
  </si>
  <si>
    <t>つつじが丘小学校</t>
    <rPh sb="4" eb="5">
      <t>オカ</t>
    </rPh>
    <rPh sb="5" eb="8">
      <t>ショウガッコウ</t>
    </rPh>
    <phoneticPr fontId="1"/>
  </si>
  <si>
    <t>新多聞SC U-11</t>
    <rPh sb="0" eb="1">
      <t>シン</t>
    </rPh>
    <rPh sb="1" eb="3">
      <t>タモン</t>
    </rPh>
    <phoneticPr fontId="1"/>
  </si>
  <si>
    <t>ヨーケンFC U-11</t>
    <phoneticPr fontId="1"/>
  </si>
  <si>
    <t>霞ヶ丘学園SC U-11</t>
    <rPh sb="0" eb="3">
      <t>カスミガオカ</t>
    </rPh>
    <rPh sb="3" eb="5">
      <t>ガクエン</t>
    </rPh>
    <phoneticPr fontId="1"/>
  </si>
  <si>
    <t>神陵台SC U-11</t>
    <rPh sb="0" eb="3">
      <t>シンリョウダイ</t>
    </rPh>
    <phoneticPr fontId="1"/>
  </si>
  <si>
    <t>○</t>
    <phoneticPr fontId="1"/>
  </si>
  <si>
    <t>風河</t>
    <rPh sb="0" eb="1">
      <t>フウ</t>
    </rPh>
    <rPh sb="1" eb="2">
      <t>ガ</t>
    </rPh>
    <phoneticPr fontId="1"/>
  </si>
  <si>
    <t>風河、瑛太郎×3、詠大</t>
    <rPh sb="9" eb="10">
      <t>エイ</t>
    </rPh>
    <rPh sb="10" eb="11">
      <t>タ</t>
    </rPh>
    <phoneticPr fontId="1"/>
  </si>
  <si>
    <t>6月</t>
    <rPh sb="1" eb="2">
      <t>ガツ</t>
    </rPh>
    <phoneticPr fontId="1"/>
  </si>
  <si>
    <t>17日</t>
    <rPh sb="2" eb="3">
      <t>ニチ</t>
    </rPh>
    <phoneticPr fontId="1"/>
  </si>
  <si>
    <t>学園FC</t>
    <phoneticPr fontId="1"/>
  </si>
  <si>
    <t>FC玉津</t>
    <phoneticPr fontId="1"/>
  </si>
  <si>
    <t>-</t>
    <phoneticPr fontId="1"/>
  </si>
  <si>
    <t>垂水区ミニサッカー大会
（3位／12チーム）
MVP：児玉 瑛太郎</t>
    <rPh sb="0" eb="3">
      <t>タルミク</t>
    </rPh>
    <rPh sb="9" eb="11">
      <t>タイカイ</t>
    </rPh>
    <rPh sb="27" eb="29">
      <t>コダマ</t>
    </rPh>
    <rPh sb="30" eb="31">
      <t>エイ</t>
    </rPh>
    <rPh sb="31" eb="33">
      <t>タロウ</t>
    </rPh>
    <phoneticPr fontId="1"/>
  </si>
  <si>
    <t>晴れ</t>
    <phoneticPr fontId="1"/>
  </si>
  <si>
    <t>○</t>
    <phoneticPr fontId="1"/>
  </si>
  <si>
    <t>●</t>
    <phoneticPr fontId="1"/>
  </si>
  <si>
    <t>詠大</t>
    <phoneticPr fontId="1"/>
  </si>
  <si>
    <t>瑛太郎、洋介、塁翔</t>
    <rPh sb="4" eb="6">
      <t>ヨウスケ</t>
    </rPh>
    <rPh sb="7" eb="8">
      <t>ルイ</t>
    </rPh>
    <rPh sb="8" eb="9">
      <t>ショウ</t>
    </rPh>
    <phoneticPr fontId="1"/>
  </si>
  <si>
    <t>塁翔</t>
    <rPh sb="0" eb="1">
      <t>ルイ</t>
    </rPh>
    <rPh sb="1" eb="2">
      <t>ショウ</t>
    </rPh>
    <phoneticPr fontId="1"/>
  </si>
  <si>
    <t>KFP岩岡_土</t>
    <phoneticPr fontId="1"/>
  </si>
  <si>
    <t>WEST U-9リーグ戦</t>
    <phoneticPr fontId="1"/>
  </si>
  <si>
    <t>WEST U-10リーグ戦</t>
    <phoneticPr fontId="1"/>
  </si>
  <si>
    <t>交流試合</t>
    <phoneticPr fontId="1"/>
  </si>
  <si>
    <t>高羽FC</t>
    <phoneticPr fontId="1"/>
  </si>
  <si>
    <t>鹿の子台FC</t>
    <rPh sb="0" eb="1">
      <t>カ</t>
    </rPh>
    <rPh sb="2" eb="4">
      <t>コダイ</t>
    </rPh>
    <phoneticPr fontId="1"/>
  </si>
  <si>
    <t>-</t>
    <phoneticPr fontId="1"/>
  </si>
  <si>
    <t>7月</t>
    <rPh sb="1" eb="2">
      <t>ガツ</t>
    </rPh>
    <phoneticPr fontId="1"/>
  </si>
  <si>
    <t>空港島G</t>
    <rPh sb="0" eb="2">
      <t>クウコウ</t>
    </rPh>
    <rPh sb="2" eb="3">
      <t>ジマ</t>
    </rPh>
    <phoneticPr fontId="1"/>
  </si>
  <si>
    <t>1日</t>
    <rPh sb="1" eb="2">
      <t>ニチ</t>
    </rPh>
    <phoneticPr fontId="1"/>
  </si>
  <si>
    <t>WEST U-10リーグ戦</t>
    <phoneticPr fontId="1"/>
  </si>
  <si>
    <t>新多聞SCD</t>
    <phoneticPr fontId="1"/>
  </si>
  <si>
    <t>8日</t>
    <rPh sb="1" eb="2">
      <t>ニチ</t>
    </rPh>
    <phoneticPr fontId="1"/>
  </si>
  <si>
    <t>○</t>
    <phoneticPr fontId="1"/>
  </si>
  <si>
    <t>○</t>
    <phoneticPr fontId="1"/>
  </si>
  <si>
    <t>瑛太郎</t>
    <phoneticPr fontId="1"/>
  </si>
  <si>
    <t>風河、拓也、准梧、奏丁、塁翔、史哉×2</t>
    <rPh sb="15" eb="16">
      <t>フミ</t>
    </rPh>
    <rPh sb="16" eb="17">
      <t>ヤ</t>
    </rPh>
    <phoneticPr fontId="1"/>
  </si>
  <si>
    <t>風河、快</t>
    <rPh sb="3" eb="4">
      <t>カイ</t>
    </rPh>
    <phoneticPr fontId="1"/>
  </si>
  <si>
    <t>室谷公園</t>
    <phoneticPr fontId="1"/>
  </si>
  <si>
    <t>○</t>
    <phoneticPr fontId="1"/>
  </si>
  <si>
    <t>雨</t>
    <rPh sb="0" eb="1">
      <t>アメ</t>
    </rPh>
    <phoneticPr fontId="1"/>
  </si>
  <si>
    <t>風河、晴斗、慶</t>
    <rPh sb="3" eb="5">
      <t>ハルト</t>
    </rPh>
    <rPh sb="6" eb="7">
      <t>ケイ</t>
    </rPh>
    <phoneticPr fontId="1"/>
  </si>
  <si>
    <t>KFP岩岡</t>
    <phoneticPr fontId="1"/>
  </si>
  <si>
    <t>22日</t>
    <rPh sb="2" eb="3">
      <t>ニチ</t>
    </rPh>
    <phoneticPr fontId="1"/>
  </si>
  <si>
    <t>人丸FC</t>
    <rPh sb="0" eb="2">
      <t>ヒトマル</t>
    </rPh>
    <phoneticPr fontId="1"/>
  </si>
  <si>
    <t>錦浦SC</t>
    <rPh sb="0" eb="1">
      <t>ニシキ</t>
    </rPh>
    <rPh sb="1" eb="2">
      <t>ウラ</t>
    </rPh>
    <phoneticPr fontId="1"/>
  </si>
  <si>
    <t>明石FC</t>
    <rPh sb="0" eb="2">
      <t>アカシ</t>
    </rPh>
    <phoneticPr fontId="1"/>
  </si>
  <si>
    <t>沢池SC</t>
    <rPh sb="0" eb="1">
      <t>サワ</t>
    </rPh>
    <rPh sb="1" eb="2">
      <t>イケ</t>
    </rPh>
    <phoneticPr fontId="1"/>
  </si>
  <si>
    <t>○</t>
    <phoneticPr fontId="1"/>
  </si>
  <si>
    <t>○</t>
    <phoneticPr fontId="1"/>
  </si>
  <si>
    <t>風河×5、快、詠大×3</t>
    <phoneticPr fontId="1"/>
  </si>
  <si>
    <t>風河×3、瑛太郎、詠大×2、史哉×2</t>
    <phoneticPr fontId="1"/>
  </si>
  <si>
    <t>快、詠大</t>
    <phoneticPr fontId="1"/>
  </si>
  <si>
    <t>瑛太郎×2、快、詠大×2、准梧×2、直寛</t>
    <phoneticPr fontId="1"/>
  </si>
  <si>
    <t>風河×2、瑛太郎</t>
    <phoneticPr fontId="1"/>
  </si>
  <si>
    <t>子午線カップ
（優勝／12チーム）
MVP：下村 直寛</t>
    <rPh sb="0" eb="3">
      <t>シゴセン</t>
    </rPh>
    <rPh sb="8" eb="10">
      <t>ユウショウ</t>
    </rPh>
    <rPh sb="22" eb="24">
      <t>シモムラ</t>
    </rPh>
    <rPh sb="25" eb="27">
      <t>ナオヒロ</t>
    </rPh>
    <phoneticPr fontId="1"/>
  </si>
  <si>
    <t>28日</t>
    <rPh sb="2" eb="3">
      <t>ニチ</t>
    </rPh>
    <phoneticPr fontId="1"/>
  </si>
  <si>
    <t>東鉢伏</t>
    <rPh sb="0" eb="1">
      <t>ヒガシ</t>
    </rPh>
    <rPh sb="1" eb="2">
      <t>ハチ</t>
    </rPh>
    <rPh sb="2" eb="3">
      <t>フ</t>
    </rPh>
    <phoneticPr fontId="1"/>
  </si>
  <si>
    <t>東鉢伏</t>
    <rPh sb="0" eb="1">
      <t>ヒガシ</t>
    </rPh>
    <rPh sb="1" eb="3">
      <t>ハチブセ</t>
    </rPh>
    <phoneticPr fontId="1"/>
  </si>
  <si>
    <t>晴れ</t>
    <phoneticPr fontId="1"/>
  </si>
  <si>
    <t>但馬リベルテ U-10</t>
    <phoneticPr fontId="1"/>
  </si>
  <si>
    <t>但馬リベルテ U-11</t>
    <phoneticPr fontId="1"/>
  </si>
  <si>
    <t>○</t>
    <phoneticPr fontId="1"/>
  </si>
  <si>
    <t>△</t>
    <phoneticPr fontId="1"/>
  </si>
  <si>
    <t>○</t>
    <phoneticPr fontId="1"/>
  </si>
  <si>
    <t>風河</t>
    <phoneticPr fontId="1"/>
  </si>
  <si>
    <t>風河×5、瑛太郎、詠大、史哉</t>
    <phoneticPr fontId="1"/>
  </si>
  <si>
    <t>8月</t>
    <rPh sb="1" eb="2">
      <t>ガツ</t>
    </rPh>
    <phoneticPr fontId="1"/>
  </si>
  <si>
    <t>西宮SC</t>
    <rPh sb="0" eb="2">
      <t>ニシノミヤ</t>
    </rPh>
    <phoneticPr fontId="1"/>
  </si>
  <si>
    <t>エスペランサFC</t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</si>
  <si>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</si>
  <si>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</si>
  <si>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温大</t>
    <rPh sb="0" eb="1">
      <t>ハル</t>
    </rPh>
    <rPh sb="1" eb="2">
      <t>ヒロ</t>
    </rPh>
    <phoneticPr fontId="1"/>
  </si>
  <si>
    <t>明石海浜公園</t>
    <phoneticPr fontId="1"/>
  </si>
  <si>
    <t>○</t>
    <phoneticPr fontId="1"/>
  </si>
  <si>
    <t>○</t>
    <phoneticPr fontId="1"/>
  </si>
  <si>
    <t>詠大×2、OG</t>
    <phoneticPr fontId="1"/>
  </si>
  <si>
    <t>晴れ</t>
    <phoneticPr fontId="1"/>
  </si>
  <si>
    <t>PK</t>
    <phoneticPr fontId="1"/>
  </si>
  <si>
    <t>SCクリヴォーネ</t>
    <phoneticPr fontId="1"/>
  </si>
  <si>
    <t>やまてSC</t>
    <phoneticPr fontId="1"/>
  </si>
  <si>
    <t>小田FC</t>
    <rPh sb="0" eb="2">
      <t>オダ</t>
    </rPh>
    <phoneticPr fontId="1"/>
  </si>
  <si>
    <t>晴れ</t>
    <phoneticPr fontId="1"/>
  </si>
  <si>
    <t>○</t>
    <phoneticPr fontId="1"/>
  </si>
  <si>
    <t>●</t>
    <phoneticPr fontId="1"/>
  </si>
  <si>
    <t>風河、瑛太郎　　PK戦(風河○、詠大○)</t>
    <phoneticPr fontId="1"/>
  </si>
  <si>
    <t>風河　　PK戦(風河○、詠大✕、温大○)</t>
    <rPh sb="16" eb="17">
      <t>ハル</t>
    </rPh>
    <rPh sb="17" eb="18">
      <t>ヒロ</t>
    </rPh>
    <phoneticPr fontId="1"/>
  </si>
  <si>
    <t>准梧</t>
    <phoneticPr fontId="1"/>
  </si>
  <si>
    <t>藤井杯
（4位／12チーム）</t>
    <rPh sb="0" eb="2">
      <t>フジイ</t>
    </rPh>
    <rPh sb="2" eb="3">
      <t>ハイ</t>
    </rPh>
    <rPh sb="6" eb="7">
      <t>イ</t>
    </rPh>
    <phoneticPr fontId="1"/>
  </si>
  <si>
    <t>25日</t>
    <rPh sb="2" eb="3">
      <t>ニチ</t>
    </rPh>
    <phoneticPr fontId="1"/>
  </si>
  <si>
    <t>北五葉SC</t>
    <rPh sb="0" eb="1">
      <t>キタ</t>
    </rPh>
    <rPh sb="1" eb="3">
      <t>ゴヨウ</t>
    </rPh>
    <phoneticPr fontId="1"/>
  </si>
  <si>
    <t>丸亀FC</t>
    <rPh sb="0" eb="2">
      <t>マルガメ</t>
    </rPh>
    <phoneticPr fontId="1"/>
  </si>
  <si>
    <t>なぎさFC</t>
    <phoneticPr fontId="1"/>
  </si>
  <si>
    <t>26日</t>
    <rPh sb="2" eb="3">
      <t>ニチ</t>
    </rPh>
    <phoneticPr fontId="1"/>
  </si>
  <si>
    <t>Giocatore2018</t>
    <phoneticPr fontId="1"/>
  </si>
  <si>
    <t>○</t>
    <phoneticPr fontId="1"/>
  </si>
  <si>
    <t>○</t>
    <phoneticPr fontId="1"/>
  </si>
  <si>
    <t>晴れ</t>
    <phoneticPr fontId="1"/>
  </si>
  <si>
    <t>エストレアFCB</t>
    <phoneticPr fontId="1"/>
  </si>
  <si>
    <t>FCフレスカ神戸</t>
    <rPh sb="6" eb="8">
      <t>コウベ</t>
    </rPh>
    <phoneticPr fontId="1"/>
  </si>
  <si>
    <t>ヴィッセル神戸</t>
    <rPh sb="5" eb="7">
      <t>コウベ</t>
    </rPh>
    <phoneticPr fontId="1"/>
  </si>
  <si>
    <t>風河、瑛太郎×2、准梧</t>
    <phoneticPr fontId="1"/>
  </si>
  <si>
    <t>瑛太郎</t>
    <phoneticPr fontId="1"/>
  </si>
  <si>
    <t>風河、瑛太郎×2、快、詠大×2、拓也、准梧、晴斗、慶、直寛、塁翔×2</t>
    <phoneticPr fontId="1"/>
  </si>
  <si>
    <t>准梧、塁翔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</si>
  <si>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</si>
  <si>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</si>
  <si>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</si>
  <si>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</si>
  <si>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9月</t>
    <rPh sb="1" eb="2">
      <t>ガツ</t>
    </rPh>
    <phoneticPr fontId="1"/>
  </si>
  <si>
    <t>2日</t>
    <rPh sb="1" eb="2">
      <t>カ</t>
    </rPh>
    <phoneticPr fontId="1"/>
  </si>
  <si>
    <t>秋季ライオンズ杯</t>
    <rPh sb="0" eb="2">
      <t>シュウキ</t>
    </rPh>
    <rPh sb="7" eb="8">
      <t>ハイ</t>
    </rPh>
    <phoneticPr fontId="1"/>
  </si>
  <si>
    <t>多井畑FC</t>
    <rPh sb="0" eb="3">
      <t>タイノハタ</t>
    </rPh>
    <phoneticPr fontId="1"/>
  </si>
  <si>
    <t>-</t>
    <phoneticPr fontId="1"/>
  </si>
  <si>
    <t>風河</t>
    <phoneticPr fontId="1"/>
  </si>
  <si>
    <t>Giocatore2018
（準優勝／12チーム）</t>
    <rPh sb="15" eb="18">
      <t>ジュンユウショウ</t>
    </rPh>
    <phoneticPr fontId="1"/>
  </si>
  <si>
    <t>晴れ</t>
    <phoneticPr fontId="1"/>
  </si>
  <si>
    <t>○</t>
    <phoneticPr fontId="1"/>
  </si>
  <si>
    <t>風河×3</t>
    <phoneticPr fontId="1"/>
  </si>
  <si>
    <t>風河、瑛太郎、詠大×2</t>
    <phoneticPr fontId="1"/>
  </si>
  <si>
    <t>秋季ライオンズ杯</t>
    <phoneticPr fontId="1"/>
  </si>
  <si>
    <t>15日</t>
    <rPh sb="2" eb="3">
      <t>カ</t>
    </rPh>
    <phoneticPr fontId="1"/>
  </si>
  <si>
    <t>●</t>
    <phoneticPr fontId="1"/>
  </si>
  <si>
    <t>PK</t>
    <phoneticPr fontId="1"/>
  </si>
  <si>
    <t>風河、詠大</t>
    <phoneticPr fontId="1"/>
  </si>
  <si>
    <t>詠大　　PK戦(風河✕、准梧○)</t>
    <rPh sb="12" eb="13">
      <t>ジュン</t>
    </rPh>
    <rPh sb="13" eb="14">
      <t>ゴ</t>
    </rPh>
    <phoneticPr fontId="1"/>
  </si>
  <si>
    <t>17日</t>
    <rPh sb="2" eb="3">
      <t>ニチ</t>
    </rPh>
    <phoneticPr fontId="1"/>
  </si>
  <si>
    <t>センアーノ神戸U-9</t>
    <rPh sb="5" eb="7">
      <t>コウベ</t>
    </rPh>
    <phoneticPr fontId="1"/>
  </si>
  <si>
    <t>後期六甲リーグ</t>
    <rPh sb="0" eb="2">
      <t>コウキ</t>
    </rPh>
    <rPh sb="2" eb="4">
      <t>ロッコウ</t>
    </rPh>
    <phoneticPr fontId="1"/>
  </si>
  <si>
    <t>板宿SC</t>
    <rPh sb="0" eb="2">
      <t>イタヤド</t>
    </rPh>
    <phoneticPr fontId="1"/>
  </si>
  <si>
    <t>西須磨SC</t>
    <rPh sb="0" eb="1">
      <t>ニシ</t>
    </rPh>
    <rPh sb="1" eb="3">
      <t>スマ</t>
    </rPh>
    <phoneticPr fontId="1"/>
  </si>
  <si>
    <t>22日</t>
    <rPh sb="2" eb="3">
      <t>ニチ</t>
    </rPh>
    <phoneticPr fontId="1"/>
  </si>
  <si>
    <t>後期六甲リーグ</t>
    <phoneticPr fontId="1"/>
  </si>
  <si>
    <t>KFP岩岡_土</t>
    <phoneticPr fontId="1"/>
  </si>
  <si>
    <t>KFP岩岡_芝生</t>
    <rPh sb="6" eb="8">
      <t>シバフ</t>
    </rPh>
    <phoneticPr fontId="1"/>
  </si>
  <si>
    <t>フレスカG_芝生</t>
    <phoneticPr fontId="1"/>
  </si>
  <si>
    <t>交流試合</t>
    <phoneticPr fontId="1"/>
  </si>
  <si>
    <t>曇り</t>
    <phoneticPr fontId="1"/>
  </si>
  <si>
    <t>-</t>
    <phoneticPr fontId="1"/>
  </si>
  <si>
    <t>交流試合</t>
    <phoneticPr fontId="1"/>
  </si>
  <si>
    <t>○</t>
    <phoneticPr fontId="1"/>
  </si>
  <si>
    <t>○</t>
    <phoneticPr fontId="1"/>
  </si>
  <si>
    <t>風河、瑛太郎、詠大</t>
    <phoneticPr fontId="1"/>
  </si>
  <si>
    <t>23日</t>
    <rPh sb="2" eb="3">
      <t>ニチ</t>
    </rPh>
    <phoneticPr fontId="1"/>
  </si>
  <si>
    <t>伊丹池尻KFC</t>
    <rPh sb="0" eb="2">
      <t>イタミ</t>
    </rPh>
    <rPh sb="2" eb="4">
      <t>イケジリ</t>
    </rPh>
    <phoneticPr fontId="1"/>
  </si>
  <si>
    <t>○</t>
    <phoneticPr fontId="1"/>
  </si>
  <si>
    <t>晴斗、塁翔</t>
    <rPh sb="0" eb="1">
      <t>ハル</t>
    </rPh>
    <rPh sb="1" eb="2">
      <t>ト</t>
    </rPh>
    <rPh sb="3" eb="4">
      <t>ルイ</t>
    </rPh>
    <rPh sb="4" eb="5">
      <t>ト</t>
    </rPh>
    <phoneticPr fontId="1"/>
  </si>
  <si>
    <t>○</t>
    <phoneticPr fontId="1"/>
  </si>
  <si>
    <t>●</t>
    <phoneticPr fontId="1"/>
  </si>
  <si>
    <t>風河×2、詠大</t>
    <phoneticPr fontId="1"/>
  </si>
  <si>
    <t>塁翔</t>
    <phoneticPr fontId="1"/>
  </si>
  <si>
    <t>晴れ</t>
    <phoneticPr fontId="1"/>
  </si>
  <si>
    <t>駒ヶ林FC</t>
    <rPh sb="0" eb="3">
      <t>コマガバヤシ</t>
    </rPh>
    <phoneticPr fontId="1"/>
  </si>
  <si>
    <t>神戸コスモFCB</t>
    <rPh sb="0" eb="2">
      <t>コウベ</t>
    </rPh>
    <phoneticPr fontId="1"/>
  </si>
  <si>
    <t>神戸コスモFCA</t>
    <phoneticPr fontId="1"/>
  </si>
  <si>
    <t>段上SC</t>
    <rPh sb="0" eb="2">
      <t>ダンジョウ</t>
    </rPh>
    <phoneticPr fontId="1"/>
  </si>
  <si>
    <t>晴れ</t>
    <phoneticPr fontId="1"/>
  </si>
  <si>
    <t>○</t>
    <phoneticPr fontId="1"/>
  </si>
  <si>
    <t>○</t>
    <phoneticPr fontId="1"/>
  </si>
  <si>
    <t>史哉</t>
    <phoneticPr fontId="1"/>
  </si>
  <si>
    <t>風河×2、瑛太郎</t>
    <phoneticPr fontId="1"/>
  </si>
  <si>
    <t>風河、詠大×2</t>
    <phoneticPr fontId="1"/>
  </si>
  <si>
    <t>風河、准梧</t>
    <phoneticPr fontId="1"/>
  </si>
  <si>
    <t>兵庫県ジュニアフットサル大会
（優勝／24チーム）</t>
    <rPh sb="0" eb="3">
      <t>ヒョウゴケン</t>
    </rPh>
    <rPh sb="12" eb="14">
      <t>タイカイ</t>
    </rPh>
    <phoneticPr fontId="1"/>
  </si>
  <si>
    <t>11月</t>
    <rPh sb="2" eb="3">
      <t>ガツ</t>
    </rPh>
    <phoneticPr fontId="1"/>
  </si>
  <si>
    <t>4日</t>
    <rPh sb="1" eb="2">
      <t>カ</t>
    </rPh>
    <phoneticPr fontId="1"/>
  </si>
  <si>
    <t>神戸FC</t>
    <rPh sb="0" eb="2">
      <t>コウベ</t>
    </rPh>
    <phoneticPr fontId="1"/>
  </si>
  <si>
    <t>○</t>
    <phoneticPr fontId="1"/>
  </si>
  <si>
    <t>風河、快、詠大</t>
    <phoneticPr fontId="1"/>
  </si>
  <si>
    <t>神戸垂水ライオンズ杯</t>
    <rPh sb="0" eb="2">
      <t>コウベ</t>
    </rPh>
    <rPh sb="2" eb="4">
      <t>タルミ</t>
    </rPh>
    <rPh sb="9" eb="10">
      <t>ハイ</t>
    </rPh>
    <phoneticPr fontId="1"/>
  </si>
  <si>
    <t>垂水健康公園</t>
    <rPh sb="0" eb="2">
      <t>タルミ</t>
    </rPh>
    <rPh sb="2" eb="4">
      <t>ケンコウ</t>
    </rPh>
    <rPh sb="4" eb="6">
      <t>コウエン</t>
    </rPh>
    <phoneticPr fontId="1"/>
  </si>
  <si>
    <t>23日</t>
    <rPh sb="2" eb="3">
      <t>ニチ</t>
    </rPh>
    <phoneticPr fontId="1"/>
  </si>
  <si>
    <t>25日</t>
    <rPh sb="2" eb="3">
      <t>ニチ</t>
    </rPh>
    <phoneticPr fontId="1"/>
  </si>
  <si>
    <t>平岡北小学校</t>
    <rPh sb="0" eb="2">
      <t>ヒラオカ</t>
    </rPh>
    <rPh sb="2" eb="3">
      <t>キタ</t>
    </rPh>
    <rPh sb="3" eb="6">
      <t>ショウガッコウ</t>
    </rPh>
    <phoneticPr fontId="1"/>
  </si>
  <si>
    <t>平岡北SC</t>
    <rPh sb="0" eb="3">
      <t>ヒラオカキタ</t>
    </rPh>
    <phoneticPr fontId="1"/>
  </si>
  <si>
    <t>FCうりぼう</t>
    <phoneticPr fontId="1"/>
  </si>
  <si>
    <t>晴れ</t>
    <phoneticPr fontId="1"/>
  </si>
  <si>
    <t>晴れ</t>
    <phoneticPr fontId="1"/>
  </si>
  <si>
    <t>○</t>
    <phoneticPr fontId="1"/>
  </si>
  <si>
    <t>○</t>
    <phoneticPr fontId="1"/>
  </si>
  <si>
    <t>風河×2、瑛太郎、快</t>
    <phoneticPr fontId="1"/>
  </si>
  <si>
    <t>風河×4、瑛太郎×2、詠大、拓也、温大×2</t>
    <phoneticPr fontId="1"/>
  </si>
  <si>
    <t>瑛太郎、詠大、准梧、慶、史哉</t>
    <phoneticPr fontId="1"/>
  </si>
  <si>
    <t>新多聞SC</t>
    <phoneticPr fontId="1"/>
  </si>
  <si>
    <t>長尾WFC</t>
    <rPh sb="0" eb="2">
      <t>ナガオ</t>
    </rPh>
    <phoneticPr fontId="1"/>
  </si>
  <si>
    <t>晴れ</t>
    <phoneticPr fontId="1"/>
  </si>
  <si>
    <t>○</t>
    <phoneticPr fontId="1"/>
  </si>
  <si>
    <t>○</t>
    <phoneticPr fontId="1"/>
  </si>
  <si>
    <t>●</t>
    <phoneticPr fontId="1"/>
  </si>
  <si>
    <t>風河、瑛太郎×2</t>
    <phoneticPr fontId="1"/>
  </si>
  <si>
    <t>快、晴斗、塁翔、温大</t>
    <phoneticPr fontId="1"/>
  </si>
  <si>
    <t>風河、瑛太郎、温大</t>
    <phoneticPr fontId="1"/>
  </si>
  <si>
    <t>風河×2、詠大、晴斗</t>
    <phoneticPr fontId="1"/>
  </si>
  <si>
    <t>風河×2、瑛太郎、詠大</t>
    <phoneticPr fontId="1"/>
  </si>
  <si>
    <t>風河、瑛太郎×2、快、詠大×2</t>
    <phoneticPr fontId="1"/>
  </si>
  <si>
    <t>風河、温大</t>
    <phoneticPr fontId="1"/>
  </si>
  <si>
    <t>瑛太郎×2</t>
    <phoneticPr fontId="1"/>
  </si>
  <si>
    <t>12月</t>
    <rPh sb="2" eb="3">
      <t>ガツ</t>
    </rPh>
    <phoneticPr fontId="1"/>
  </si>
  <si>
    <t>9日</t>
    <rPh sb="1" eb="2">
      <t>カ</t>
    </rPh>
    <phoneticPr fontId="1"/>
  </si>
  <si>
    <t>センアーノ神戸</t>
    <rPh sb="5" eb="7">
      <t>コウベ</t>
    </rPh>
    <phoneticPr fontId="1"/>
  </si>
  <si>
    <t>三段池公園</t>
    <rPh sb="0" eb="2">
      <t>サンダン</t>
    </rPh>
    <rPh sb="2" eb="3">
      <t>イケ</t>
    </rPh>
    <rPh sb="3" eb="5">
      <t>コウエン</t>
    </rPh>
    <phoneticPr fontId="1"/>
  </si>
  <si>
    <t>16日</t>
    <rPh sb="2" eb="3">
      <t>ニチ</t>
    </rPh>
    <phoneticPr fontId="1"/>
  </si>
  <si>
    <t>宮津SSS</t>
    <rPh sb="0" eb="2">
      <t>ミヤヅ</t>
    </rPh>
    <phoneticPr fontId="1"/>
  </si>
  <si>
    <t>晴れ</t>
    <phoneticPr fontId="1"/>
  </si>
  <si>
    <t>●</t>
    <phoneticPr fontId="1"/>
  </si>
  <si>
    <t>風河</t>
    <phoneticPr fontId="1"/>
  </si>
  <si>
    <t>舞鶴南FC</t>
    <rPh sb="0" eb="2">
      <t>マイヅル</t>
    </rPh>
    <rPh sb="2" eb="3">
      <t>ミナミ</t>
    </rPh>
    <phoneticPr fontId="1"/>
  </si>
  <si>
    <t>猪名川FC</t>
    <rPh sb="0" eb="3">
      <t>イナガワ</t>
    </rPh>
    <phoneticPr fontId="1"/>
  </si>
  <si>
    <t>曇り</t>
    <rPh sb="0" eb="1">
      <t>クモ</t>
    </rPh>
    <phoneticPr fontId="1"/>
  </si>
  <si>
    <t>○</t>
    <phoneticPr fontId="1"/>
  </si>
  <si>
    <t>○</t>
    <phoneticPr fontId="1"/>
  </si>
  <si>
    <t>●</t>
    <phoneticPr fontId="1"/>
  </si>
  <si>
    <t>弥生FC</t>
    <phoneticPr fontId="1"/>
  </si>
  <si>
    <t>PK</t>
    <phoneticPr fontId="1"/>
  </si>
  <si>
    <t>-</t>
    <phoneticPr fontId="1"/>
  </si>
  <si>
    <t>-</t>
    <phoneticPr fontId="1"/>
  </si>
  <si>
    <t>瑛太郎×2、快、詠大×3、拓也×2、准梧×2</t>
    <phoneticPr fontId="1"/>
  </si>
  <si>
    <t>快、OG×2</t>
    <phoneticPr fontId="1"/>
  </si>
  <si>
    <t>修斉ウインターカップ
（準優勝／8チーム）</t>
    <rPh sb="0" eb="1">
      <t>シュウ</t>
    </rPh>
    <rPh sb="1" eb="2">
      <t>サイ</t>
    </rPh>
    <rPh sb="12" eb="13">
      <t>ジュン</t>
    </rPh>
    <phoneticPr fontId="1"/>
  </si>
  <si>
    <t>晴れ</t>
    <phoneticPr fontId="1"/>
  </si>
  <si>
    <t>5日</t>
    <rPh sb="1" eb="2">
      <t>カ</t>
    </rPh>
    <phoneticPr fontId="1"/>
  </si>
  <si>
    <t>藤江KSC</t>
    <rPh sb="0" eb="2">
      <t>フジエ</t>
    </rPh>
    <phoneticPr fontId="1"/>
  </si>
  <si>
    <t>揖西SSD</t>
    <rPh sb="0" eb="1">
      <t>ユウ</t>
    </rPh>
    <rPh sb="1" eb="2">
      <t>ニシ</t>
    </rPh>
    <phoneticPr fontId="1"/>
  </si>
  <si>
    <t>清水SC</t>
    <rPh sb="0" eb="2">
      <t>シミズ</t>
    </rPh>
    <phoneticPr fontId="1"/>
  </si>
  <si>
    <t>○</t>
    <phoneticPr fontId="1"/>
  </si>
  <si>
    <t>○</t>
    <phoneticPr fontId="1"/>
  </si>
  <si>
    <t>●</t>
    <phoneticPr fontId="1"/>
  </si>
  <si>
    <t>1月</t>
    <rPh sb="1" eb="2">
      <t>ガツ</t>
    </rPh>
    <phoneticPr fontId="1"/>
  </si>
  <si>
    <t>藤江カップ
（準優勝／12チーム）
MVP：瀬濱 史哉
準MVP：伊原 詠大</t>
    <rPh sb="0" eb="2">
      <t>フジエ</t>
    </rPh>
    <rPh sb="22" eb="23">
      <t>セ</t>
    </rPh>
    <rPh sb="23" eb="24">
      <t>ハマ</t>
    </rPh>
    <rPh sb="25" eb="26">
      <t>フミ</t>
    </rPh>
    <rPh sb="26" eb="27">
      <t>ヤ</t>
    </rPh>
    <rPh sb="28" eb="29">
      <t>ジュン</t>
    </rPh>
    <rPh sb="33" eb="35">
      <t>イハラ</t>
    </rPh>
    <rPh sb="36" eb="37">
      <t>エイ</t>
    </rPh>
    <rPh sb="37" eb="38">
      <t>タ</t>
    </rPh>
    <phoneticPr fontId="1"/>
  </si>
  <si>
    <t>瑛太郎、快、詠大×3、准梧×2</t>
    <phoneticPr fontId="1"/>
  </si>
  <si>
    <t>詠大、准梧</t>
    <phoneticPr fontId="1"/>
  </si>
  <si>
    <t>風河×3、瑛太郎、快、詠大×2、拓也×2</t>
    <phoneticPr fontId="1"/>
  </si>
  <si>
    <t>-</t>
    <phoneticPr fontId="1"/>
  </si>
  <si>
    <t>12日</t>
    <rPh sb="2" eb="3">
      <t>ニチ</t>
    </rPh>
    <phoneticPr fontId="1"/>
  </si>
  <si>
    <t>晴れ</t>
    <phoneticPr fontId="1"/>
  </si>
  <si>
    <t>晴れ</t>
    <phoneticPr fontId="1"/>
  </si>
  <si>
    <t>13日</t>
    <rPh sb="2" eb="3">
      <t>ニチ</t>
    </rPh>
    <phoneticPr fontId="1"/>
  </si>
  <si>
    <t>新多聞SCE</t>
    <phoneticPr fontId="1"/>
  </si>
  <si>
    <t>学園FCD</t>
    <phoneticPr fontId="1"/>
  </si>
  <si>
    <t>○</t>
    <phoneticPr fontId="1"/>
  </si>
  <si>
    <t>○</t>
    <phoneticPr fontId="1"/>
  </si>
  <si>
    <t>●</t>
    <phoneticPr fontId="1"/>
  </si>
  <si>
    <t>-</t>
    <phoneticPr fontId="1"/>
  </si>
  <si>
    <t>詠大、拓也</t>
    <phoneticPr fontId="1"/>
  </si>
  <si>
    <t>詠大、拓也</t>
    <phoneticPr fontId="1"/>
  </si>
  <si>
    <t>快、太一、煌海</t>
    <rPh sb="0" eb="1">
      <t>カイ</t>
    </rPh>
    <rPh sb="2" eb="4">
      <t>タイチ</t>
    </rPh>
    <rPh sb="5" eb="6">
      <t>コウ</t>
    </rPh>
    <rPh sb="6" eb="7">
      <t>ウミ</t>
    </rPh>
    <phoneticPr fontId="1"/>
  </si>
  <si>
    <t>明石海浜公園</t>
    <phoneticPr fontId="1"/>
  </si>
  <si>
    <t>14日</t>
    <rPh sb="2" eb="3">
      <t>カ</t>
    </rPh>
    <phoneticPr fontId="1"/>
  </si>
  <si>
    <t>八幡市民公園</t>
    <rPh sb="0" eb="4">
      <t>ヤワタシミン</t>
    </rPh>
    <rPh sb="4" eb="6">
      <t>コウエン</t>
    </rPh>
    <phoneticPr fontId="1"/>
  </si>
  <si>
    <t>ボヘミア大阪FAB</t>
    <rPh sb="4" eb="6">
      <t>オオサカ</t>
    </rPh>
    <phoneticPr fontId="1"/>
  </si>
  <si>
    <t>長岡京SS</t>
    <rPh sb="0" eb="3">
      <t>ナガオカキョウ</t>
    </rPh>
    <phoneticPr fontId="1"/>
  </si>
  <si>
    <t>大阪市ジュネッスFC</t>
    <rPh sb="0" eb="3">
      <t>オオサカシ</t>
    </rPh>
    <phoneticPr fontId="1"/>
  </si>
  <si>
    <t>ディアブロッサ高田FC</t>
    <rPh sb="7" eb="9">
      <t>タカダ</t>
    </rPh>
    <phoneticPr fontId="1"/>
  </si>
  <si>
    <t>○</t>
    <phoneticPr fontId="1"/>
  </si>
  <si>
    <t>●</t>
    <phoneticPr fontId="1"/>
  </si>
  <si>
    <t>-</t>
    <phoneticPr fontId="1"/>
  </si>
  <si>
    <t>詠大</t>
    <rPh sb="0" eb="1">
      <t>エイ</t>
    </rPh>
    <rPh sb="1" eb="2">
      <t>タ</t>
    </rPh>
    <phoneticPr fontId="1"/>
  </si>
  <si>
    <t>長岡京SSカップ
（4位／12チーム）</t>
    <rPh sb="0" eb="3">
      <t>ナガオカキョウ</t>
    </rPh>
    <rPh sb="11" eb="12">
      <t>イ</t>
    </rPh>
    <phoneticPr fontId="1"/>
  </si>
  <si>
    <t>2月</t>
    <rPh sb="1" eb="2">
      <t>ガツ</t>
    </rPh>
    <phoneticPr fontId="1"/>
  </si>
  <si>
    <t>9日</t>
    <rPh sb="1" eb="2">
      <t>カ</t>
    </rPh>
    <phoneticPr fontId="1"/>
  </si>
  <si>
    <t>晴れ</t>
    <phoneticPr fontId="1"/>
  </si>
  <si>
    <t>-</t>
    <phoneticPr fontId="1"/>
  </si>
  <si>
    <t>24日</t>
    <rPh sb="2" eb="3">
      <t>カ</t>
    </rPh>
    <phoneticPr fontId="1"/>
  </si>
  <si>
    <t>三樹小学校</t>
    <rPh sb="0" eb="2">
      <t>サンジュ</t>
    </rPh>
    <rPh sb="2" eb="5">
      <t>ショウガッコウ</t>
    </rPh>
    <phoneticPr fontId="1"/>
  </si>
  <si>
    <t>西明石セントラルFC</t>
    <rPh sb="0" eb="3">
      <t>ニシアカシ</t>
    </rPh>
    <phoneticPr fontId="1"/>
  </si>
  <si>
    <t>三樹平田SCA</t>
    <rPh sb="0" eb="2">
      <t>サンジュ</t>
    </rPh>
    <rPh sb="2" eb="4">
      <t>ヒラタ</t>
    </rPh>
    <phoneticPr fontId="1"/>
  </si>
  <si>
    <t>平岡北フレンドリーカップ
（準優勝／12チーム）
MVP：山口 温大</t>
    <rPh sb="0" eb="2">
      <t>ヒラオカ</t>
    </rPh>
    <rPh sb="2" eb="3">
      <t>キタ</t>
    </rPh>
    <rPh sb="29" eb="31">
      <t>ヤマグチ</t>
    </rPh>
    <rPh sb="32" eb="33">
      <t>ハル</t>
    </rPh>
    <rPh sb="33" eb="34">
      <t>ヒロ</t>
    </rPh>
    <phoneticPr fontId="1"/>
  </si>
  <si>
    <t>倖汰</t>
    <rPh sb="0" eb="2">
      <t>コウタ</t>
    </rPh>
    <phoneticPr fontId="1"/>
  </si>
  <si>
    <t>嵐士</t>
    <rPh sb="0" eb="2">
      <t>アラシ</t>
    </rPh>
    <phoneticPr fontId="1"/>
  </si>
  <si>
    <t>迦伊</t>
    <rPh sb="0" eb="1">
      <t>カ</t>
    </rPh>
    <rPh sb="1" eb="2">
      <t>イ</t>
    </rPh>
    <phoneticPr fontId="1"/>
  </si>
  <si>
    <t>PK戦(瑛太郎〇、詠大〇、准梧○、快〇)</t>
    <rPh sb="4" eb="7">
      <t>エイタロウ</t>
    </rPh>
    <rPh sb="9" eb="10">
      <t>エイ</t>
    </rPh>
    <rPh sb="10" eb="11">
      <t>タ</t>
    </rPh>
    <rPh sb="17" eb="18">
      <t>カイ</t>
    </rPh>
    <phoneticPr fontId="1"/>
  </si>
  <si>
    <t>2019年度 東舞子サッカークラブU-11　試合結果</t>
    <rPh sb="22" eb="24">
      <t>シアイ</t>
    </rPh>
    <rPh sb="24" eb="26">
      <t>ケッカ</t>
    </rPh>
    <phoneticPr fontId="1"/>
  </si>
  <si>
    <t>○</t>
    <phoneticPr fontId="1"/>
  </si>
  <si>
    <t>●</t>
    <phoneticPr fontId="1"/>
  </si>
  <si>
    <t>-</t>
    <phoneticPr fontId="1"/>
  </si>
  <si>
    <t>FCうりぼう</t>
    <phoneticPr fontId="1"/>
  </si>
  <si>
    <t>迦伊×2</t>
    <phoneticPr fontId="1"/>
  </si>
  <si>
    <t>2日</t>
    <rPh sb="1" eb="2">
      <t>カ</t>
    </rPh>
    <phoneticPr fontId="1"/>
  </si>
  <si>
    <t>3月</t>
    <rPh sb="1" eb="2">
      <t>ガツ</t>
    </rPh>
    <phoneticPr fontId="1"/>
  </si>
  <si>
    <t>神戸コスモFC</t>
    <phoneticPr fontId="1"/>
  </si>
  <si>
    <t>FCクラッキ</t>
    <phoneticPr fontId="1"/>
  </si>
  <si>
    <t>五色FC</t>
    <rPh sb="0" eb="4">
      <t>ゴシキｆｃ</t>
    </rPh>
    <phoneticPr fontId="1"/>
  </si>
  <si>
    <t>霞ヶ丘学園SC</t>
    <rPh sb="0" eb="7">
      <t>カスミガオカガクエンｓｃ</t>
    </rPh>
    <phoneticPr fontId="1"/>
  </si>
  <si>
    <t>塩屋FC</t>
    <rPh sb="0" eb="2">
      <t>シオヤ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</si>
  <si>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</si>
  <si>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</si>
  <si>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総合運動公園球技場</t>
    <rPh sb="0" eb="6">
      <t>ソウゴウウンドウコウエン</t>
    </rPh>
    <rPh sb="6" eb="8">
      <t>キュウギ</t>
    </rPh>
    <rPh sb="8" eb="9">
      <t>ジョウ</t>
    </rPh>
    <phoneticPr fontId="1"/>
  </si>
  <si>
    <t>垂水健康公園</t>
    <rPh sb="0" eb="2">
      <t>タルミ</t>
    </rPh>
    <rPh sb="2" eb="6">
      <t>ケンコウコウエン</t>
    </rPh>
    <phoneticPr fontId="1"/>
  </si>
  <si>
    <t>●</t>
    <phoneticPr fontId="1"/>
  </si>
  <si>
    <t>○</t>
    <phoneticPr fontId="1"/>
  </si>
  <si>
    <t>高羽FCカップ
（準優勝／10チーム）
MVP：安部 塁翔</t>
    <rPh sb="9" eb="12">
      <t>ジュンユウショウ</t>
    </rPh>
    <rPh sb="24" eb="26">
      <t>アベ</t>
    </rPh>
    <rPh sb="27" eb="29">
      <t>ルイト</t>
    </rPh>
    <phoneticPr fontId="1"/>
  </si>
  <si>
    <t>晴れ</t>
    <phoneticPr fontId="1"/>
  </si>
  <si>
    <t>-</t>
    <phoneticPr fontId="1"/>
  </si>
  <si>
    <t>詠大×2</t>
    <phoneticPr fontId="1"/>
  </si>
  <si>
    <t>詠大、塁翔、迦伊</t>
    <phoneticPr fontId="1"/>
  </si>
  <si>
    <t>倖汰、迦伊</t>
    <rPh sb="0" eb="1">
      <t>コウ</t>
    </rPh>
    <rPh sb="1" eb="2">
      <t>タ</t>
    </rPh>
    <phoneticPr fontId="1"/>
  </si>
  <si>
    <t>○</t>
    <phoneticPr fontId="1"/>
  </si>
  <si>
    <t>瑛太郎×2、快、詠大、准梧×2、迦伊</t>
    <phoneticPr fontId="1"/>
  </si>
  <si>
    <t>瑛太郎×2、快×2、温大</t>
    <phoneticPr fontId="1"/>
  </si>
  <si>
    <t>瑛太郎×3、快、迦伊×2</t>
    <phoneticPr fontId="1"/>
  </si>
  <si>
    <t>井吹台SC</t>
    <rPh sb="0" eb="3">
      <t>イブキダイ</t>
    </rPh>
    <phoneticPr fontId="1"/>
  </si>
  <si>
    <t>-</t>
    <phoneticPr fontId="1"/>
  </si>
  <si>
    <t>詠大</t>
    <rPh sb="0" eb="1">
      <t>エイ</t>
    </rPh>
    <rPh sb="1" eb="2">
      <t>タ</t>
    </rPh>
    <phoneticPr fontId="1"/>
  </si>
  <si>
    <t>パールブリッジ杯
（準優勝／12チーム）</t>
    <rPh sb="7" eb="8">
      <t>ハイ</t>
    </rPh>
    <rPh sb="10" eb="13">
      <t>ジュンユウショウ</t>
    </rPh>
    <phoneticPr fontId="1"/>
  </si>
  <si>
    <t>曇り</t>
    <phoneticPr fontId="1"/>
  </si>
  <si>
    <t>井吹台SC</t>
    <rPh sb="0" eb="5">
      <t>イブキダイｓｃ</t>
    </rPh>
    <phoneticPr fontId="1"/>
  </si>
  <si>
    <t>マリノFC</t>
    <phoneticPr fontId="1"/>
  </si>
  <si>
    <t>パルセイロ稲美FC</t>
    <rPh sb="5" eb="7">
      <t>イナミ</t>
    </rPh>
    <phoneticPr fontId="1"/>
  </si>
  <si>
    <t>30日</t>
    <rPh sb="2" eb="3">
      <t>ニチ</t>
    </rPh>
    <phoneticPr fontId="1"/>
  </si>
  <si>
    <t>●</t>
    <phoneticPr fontId="1"/>
  </si>
  <si>
    <t>○</t>
    <phoneticPr fontId="1"/>
  </si>
  <si>
    <t>雨</t>
    <rPh sb="0" eb="1">
      <t>アメ</t>
    </rPh>
    <phoneticPr fontId="1"/>
  </si>
  <si>
    <t>-</t>
    <phoneticPr fontId="1"/>
  </si>
  <si>
    <t>嵐士×2</t>
    <phoneticPr fontId="1"/>
  </si>
  <si>
    <t>瑛太郎×3、塁翔、温大、迦伊×2</t>
    <phoneticPr fontId="1"/>
  </si>
  <si>
    <t>瑛太郎、拓也、准梧×2、嵐士</t>
    <phoneticPr fontId="1"/>
  </si>
  <si>
    <t>瑛太郎、拓也×2、准梧、温大</t>
    <phoneticPr fontId="1"/>
  </si>
  <si>
    <t>葦土</t>
    <rPh sb="0" eb="1">
      <t>イ</t>
    </rPh>
    <rPh sb="1" eb="2">
      <t>ト</t>
    </rPh>
    <phoneticPr fontId="1"/>
  </si>
  <si>
    <t>全93試合：69勝21敗3分け</t>
    <phoneticPr fontId="1"/>
  </si>
  <si>
    <t>勝率：7割6分7厘</t>
    <phoneticPr fontId="1"/>
  </si>
  <si>
    <t>285得点　78失点　得失点差207</t>
    <phoneticPr fontId="1"/>
  </si>
  <si>
    <t>1試合平均得点：3.06点</t>
    <phoneticPr fontId="1"/>
  </si>
  <si>
    <t>1試合平均失点：0.84点</t>
    <phoneticPr fontId="1"/>
  </si>
  <si>
    <t>神戸市西地区リーグ戦：優勝/10チーム</t>
    <phoneticPr fontId="1"/>
  </si>
  <si>
    <t>子午線カップ：優勝/12チーム</t>
    <phoneticPr fontId="1"/>
  </si>
  <si>
    <t>兵庫県ジュニアフットサル大会：優勝/24チーム</t>
    <phoneticPr fontId="1"/>
  </si>
  <si>
    <t>神戸市3Aリーグ戦：準優勝/41チーム</t>
    <phoneticPr fontId="1"/>
  </si>
  <si>
    <t>Giocatore2018：準優勝/12チーム</t>
    <phoneticPr fontId="1"/>
  </si>
  <si>
    <t>平岡北フレンドリーカップ：準優勝/12チーム</t>
    <phoneticPr fontId="1"/>
  </si>
  <si>
    <t>三樹平田フレンドリーカップ
（6位／12チーム）
MVP：細谷 迦伊</t>
    <rPh sb="0" eb="4">
      <t>サンジュヒラタ</t>
    </rPh>
    <rPh sb="16" eb="17">
      <t>イ</t>
    </rPh>
    <rPh sb="29" eb="31">
      <t>ホソタニ</t>
    </rPh>
    <rPh sb="32" eb="33">
      <t>カ</t>
    </rPh>
    <rPh sb="33" eb="34">
      <t>イ</t>
    </rPh>
    <phoneticPr fontId="1"/>
  </si>
  <si>
    <t>藤江カップ：準優勝/12チーム</t>
    <phoneticPr fontId="1"/>
  </si>
  <si>
    <t>高羽FCカップ：準優勝/10チーム</t>
    <phoneticPr fontId="1"/>
  </si>
  <si>
    <t>修斉ウインターカップ：準優勝/11チーム</t>
    <phoneticPr fontId="1"/>
  </si>
  <si>
    <t>パールブリッジ杯：準優勝/12チーム</t>
    <phoneticPr fontId="1"/>
  </si>
  <si>
    <t>神戸垂水ライオンズ杯
（準優勝／10チーム）</t>
    <rPh sb="12" eb="15">
      <t>ジュンユウショウ</t>
    </rPh>
    <phoneticPr fontId="1"/>
  </si>
  <si>
    <t>得点王：伊原 詠大（56点）</t>
    <phoneticPr fontId="1"/>
  </si>
  <si>
    <t>2位：児玉 瑛太郎（55点）</t>
    <phoneticPr fontId="1"/>
  </si>
  <si>
    <t>3位：谷田 准梧（20点）</t>
    <phoneticPr fontId="1"/>
  </si>
  <si>
    <t>4位：内橋 快（19点）</t>
    <phoneticPr fontId="1"/>
  </si>
  <si>
    <t>5位：楠田 拓也（12点）</t>
    <rPh sb="3" eb="5">
      <t>クスダ</t>
    </rPh>
    <rPh sb="6" eb="8">
      <t>タクヤ</t>
    </rPh>
    <phoneticPr fontId="1"/>
  </si>
  <si>
    <t>4月</t>
    <rPh sb="1" eb="2">
      <t>ガツ</t>
    </rPh>
    <phoneticPr fontId="1"/>
  </si>
  <si>
    <t>13日</t>
    <rPh sb="2" eb="3">
      <t>ニチ</t>
    </rPh>
    <phoneticPr fontId="1"/>
  </si>
  <si>
    <t>小束山小学校</t>
    <rPh sb="0" eb="1">
      <t>コ</t>
    </rPh>
    <rPh sb="1" eb="2">
      <t>ツカ</t>
    </rPh>
    <rPh sb="2" eb="3">
      <t>ヤマ</t>
    </rPh>
    <rPh sb="3" eb="6">
      <t>ショウガッコウ</t>
    </rPh>
    <phoneticPr fontId="1"/>
  </si>
  <si>
    <t>WEST U-11リーグ戦</t>
    <phoneticPr fontId="1"/>
  </si>
  <si>
    <t>千代が丘SC E</t>
    <rPh sb="0" eb="2">
      <t>チヨ</t>
    </rPh>
    <rPh sb="3" eb="4">
      <t>オカ</t>
    </rPh>
    <phoneticPr fontId="1"/>
  </si>
  <si>
    <t>井吹台SC C</t>
    <phoneticPr fontId="1"/>
  </si>
  <si>
    <t>新多聞SC E</t>
    <rPh sb="0" eb="1">
      <t>シン</t>
    </rPh>
    <rPh sb="1" eb="3">
      <t>タモン</t>
    </rPh>
    <phoneticPr fontId="1"/>
  </si>
  <si>
    <t>学園FC D</t>
    <rPh sb="0" eb="2">
      <t>ガクエン</t>
    </rPh>
    <phoneticPr fontId="1"/>
  </si>
  <si>
    <t>井吹台SC E</t>
    <rPh sb="0" eb="3">
      <t>イブキダイ</t>
    </rPh>
    <phoneticPr fontId="1"/>
  </si>
  <si>
    <t>井吹台SC F</t>
    <phoneticPr fontId="1"/>
  </si>
  <si>
    <t>新多聞SC D</t>
    <rPh sb="0" eb="1">
      <t>シン</t>
    </rPh>
    <rPh sb="1" eb="3">
      <t>タモン</t>
    </rPh>
    <phoneticPr fontId="1"/>
  </si>
  <si>
    <t>西神中央FC E</t>
    <phoneticPr fontId="1"/>
  </si>
  <si>
    <t>井吹台SC E</t>
    <phoneticPr fontId="1"/>
  </si>
  <si>
    <t>新多聞SC D</t>
    <rPh sb="0" eb="3">
      <t>シンタモン</t>
    </rPh>
    <phoneticPr fontId="1"/>
  </si>
  <si>
    <t>20日</t>
    <rPh sb="2" eb="3">
      <t>カ</t>
    </rPh>
    <phoneticPr fontId="1"/>
  </si>
  <si>
    <t>-</t>
    <phoneticPr fontId="1"/>
  </si>
  <si>
    <t>21日</t>
    <rPh sb="2" eb="3">
      <t>ニチ</t>
    </rPh>
    <phoneticPr fontId="1"/>
  </si>
  <si>
    <t>岩岡小学校</t>
    <rPh sb="0" eb="2">
      <t>イワオカ</t>
    </rPh>
    <rPh sb="2" eb="5">
      <t>ショウガッコウ</t>
    </rPh>
    <phoneticPr fontId="1"/>
  </si>
  <si>
    <t>新多聞SC C</t>
    <phoneticPr fontId="1"/>
  </si>
  <si>
    <t>-</t>
    <phoneticPr fontId="1"/>
  </si>
  <si>
    <t>快、温大</t>
    <phoneticPr fontId="1"/>
  </si>
  <si>
    <t>○</t>
    <phoneticPr fontId="1"/>
  </si>
  <si>
    <t>○</t>
    <phoneticPr fontId="1"/>
  </si>
  <si>
    <t>詠大、温大</t>
    <phoneticPr fontId="1"/>
  </si>
  <si>
    <t>詠大、瑛太郎×2</t>
    <phoneticPr fontId="1"/>
  </si>
  <si>
    <t>拓也、迦伊×2、准梧、嵐士、瑛太郎</t>
    <phoneticPr fontId="1"/>
  </si>
  <si>
    <t>29日</t>
    <rPh sb="2" eb="3">
      <t>ニチ</t>
    </rPh>
    <phoneticPr fontId="1"/>
  </si>
  <si>
    <t>曇りのち雨</t>
    <rPh sb="0" eb="1">
      <t>クモ</t>
    </rPh>
    <rPh sb="4" eb="5">
      <t>アメ</t>
    </rPh>
    <phoneticPr fontId="1"/>
  </si>
  <si>
    <t>服部緑地人工芝サッカー場
（芝生）</t>
    <phoneticPr fontId="1"/>
  </si>
  <si>
    <t>LSAFC</t>
    <phoneticPr fontId="1"/>
  </si>
  <si>
    <t>加島SC</t>
    <rPh sb="0" eb="2">
      <t>カシマ</t>
    </rPh>
    <phoneticPr fontId="1"/>
  </si>
  <si>
    <t>パスィーノ伊丹</t>
    <rPh sb="5" eb="7">
      <t>イタミ</t>
    </rPh>
    <phoneticPr fontId="1"/>
  </si>
  <si>
    <t>○</t>
    <phoneticPr fontId="1"/>
  </si>
  <si>
    <t>迦伊、詠大、温大、OG×2</t>
    <phoneticPr fontId="1"/>
  </si>
  <si>
    <t>-</t>
    <phoneticPr fontId="1"/>
  </si>
  <si>
    <t>准梧、詠大、瑛太郎×2、OG</t>
    <phoneticPr fontId="1"/>
  </si>
  <si>
    <t>FCグラシオンカップ
（3位／6チーム）</t>
    <rPh sb="13" eb="14">
      <t>イ</t>
    </rPh>
    <phoneticPr fontId="1"/>
  </si>
  <si>
    <t>5月</t>
    <rPh sb="1" eb="2">
      <t>ガツ</t>
    </rPh>
    <phoneticPr fontId="1"/>
  </si>
  <si>
    <t>1日</t>
    <rPh sb="1" eb="2">
      <t>ニチ</t>
    </rPh>
    <phoneticPr fontId="1"/>
  </si>
  <si>
    <t>室谷公園</t>
    <rPh sb="0" eb="4">
      <t>ムロタニコウエン</t>
    </rPh>
    <phoneticPr fontId="1"/>
  </si>
  <si>
    <t>新多聞SC C</t>
    <phoneticPr fontId="1"/>
  </si>
  <si>
    <t>-</t>
    <phoneticPr fontId="1"/>
  </si>
  <si>
    <t>詠大</t>
    <rPh sb="0" eb="1">
      <t>エイ</t>
    </rPh>
    <rPh sb="1" eb="2">
      <t>タ</t>
    </rPh>
    <phoneticPr fontId="1"/>
  </si>
  <si>
    <t>5日</t>
    <rPh sb="1" eb="2">
      <t>カ</t>
    </rPh>
    <phoneticPr fontId="1"/>
  </si>
  <si>
    <t>晴れ</t>
    <phoneticPr fontId="1"/>
  </si>
  <si>
    <t>平岡東FC</t>
    <rPh sb="0" eb="2">
      <t>ヒラオカ</t>
    </rPh>
    <rPh sb="2" eb="3">
      <t>ヒガシ</t>
    </rPh>
    <phoneticPr fontId="1"/>
  </si>
  <si>
    <t>AC高砂</t>
    <rPh sb="2" eb="4">
      <t>タカサゴ</t>
    </rPh>
    <phoneticPr fontId="1"/>
  </si>
  <si>
    <t>千代が丘SC</t>
    <phoneticPr fontId="1"/>
  </si>
  <si>
    <t>○</t>
    <phoneticPr fontId="1"/>
  </si>
  <si>
    <t>准梧×7、詠大×2、瑛太郎×7、塁翔</t>
    <rPh sb="16" eb="17">
      <t>ルイ</t>
    </rPh>
    <rPh sb="17" eb="18">
      <t>ト</t>
    </rPh>
    <phoneticPr fontId="1"/>
  </si>
  <si>
    <t>拓也、准梧×2、詠大×3、温大、塁翔×4</t>
    <phoneticPr fontId="1"/>
  </si>
  <si>
    <t>拓也、詠大×2、快×5、嵐士、瑛太郎</t>
    <rPh sb="12" eb="14">
      <t>アラシ</t>
    </rPh>
    <phoneticPr fontId="1"/>
  </si>
  <si>
    <t>拓也、詠大×2、嵐士、瑛太郎、OG</t>
    <phoneticPr fontId="1"/>
  </si>
  <si>
    <t>AC高砂 U-12</t>
    <rPh sb="2" eb="4">
      <t>タカサゴ</t>
    </rPh>
    <phoneticPr fontId="1"/>
  </si>
  <si>
    <t>平岡東FC U-12</t>
    <rPh sb="0" eb="2">
      <t>ヒラオカ</t>
    </rPh>
    <rPh sb="2" eb="3">
      <t>ヒガシ</t>
    </rPh>
    <phoneticPr fontId="1"/>
  </si>
  <si>
    <t>12日</t>
    <rPh sb="2" eb="3">
      <t>ニチ</t>
    </rPh>
    <phoneticPr fontId="1"/>
  </si>
  <si>
    <t>垂水健康公園</t>
    <rPh sb="0" eb="2">
      <t>タルミ</t>
    </rPh>
    <rPh sb="2" eb="6">
      <t>ケンコウコウエン</t>
    </rPh>
    <phoneticPr fontId="1"/>
  </si>
  <si>
    <t>学園FC</t>
    <phoneticPr fontId="1"/>
  </si>
  <si>
    <t>○</t>
    <phoneticPr fontId="1"/>
  </si>
  <si>
    <t>嵐士</t>
    <rPh sb="0" eb="2">
      <t>アラシ</t>
    </rPh>
    <phoneticPr fontId="1"/>
  </si>
  <si>
    <t>-</t>
    <phoneticPr fontId="1"/>
  </si>
  <si>
    <t>18日</t>
    <rPh sb="2" eb="3">
      <t>ニチ</t>
    </rPh>
    <phoneticPr fontId="1"/>
  </si>
  <si>
    <t>晴れ</t>
    <rPh sb="0" eb="1">
      <t>ハ</t>
    </rPh>
    <phoneticPr fontId="1"/>
  </si>
  <si>
    <t>室谷公園</t>
    <phoneticPr fontId="1"/>
  </si>
  <si>
    <t>FC玉津</t>
    <rPh sb="2" eb="4">
      <t>タマツ</t>
    </rPh>
    <phoneticPr fontId="1"/>
  </si>
  <si>
    <t>○</t>
    <phoneticPr fontId="1"/>
  </si>
  <si>
    <t>詠大、嵐士</t>
    <phoneticPr fontId="1"/>
  </si>
  <si>
    <t>16日</t>
    <rPh sb="2" eb="3">
      <t>ニチ</t>
    </rPh>
    <phoneticPr fontId="1"/>
  </si>
  <si>
    <t>香寺総合公園</t>
    <rPh sb="0" eb="6">
      <t>コウデラソウゴウコウエン</t>
    </rPh>
    <phoneticPr fontId="1"/>
  </si>
  <si>
    <t>太秦SS</t>
    <rPh sb="0" eb="2">
      <t>ウズマサ</t>
    </rPh>
    <phoneticPr fontId="1"/>
  </si>
  <si>
    <t>クリアティーバ尼崎FC</t>
    <rPh sb="7" eb="9">
      <t>アマガサキ</t>
    </rPh>
    <phoneticPr fontId="1"/>
  </si>
  <si>
    <t>スポーツネットSC</t>
    <phoneticPr fontId="1"/>
  </si>
  <si>
    <t>COPA HIMEJI AMIZADE CUP
（4位/10チーム）</t>
    <rPh sb="26" eb="27">
      <t>イ</t>
    </rPh>
    <phoneticPr fontId="1"/>
  </si>
  <si>
    <t>6月</t>
    <rPh sb="1" eb="2">
      <t>ガツ</t>
    </rPh>
    <phoneticPr fontId="1"/>
  </si>
  <si>
    <t>○</t>
    <phoneticPr fontId="1"/>
  </si>
  <si>
    <t>准梧、詠大</t>
    <phoneticPr fontId="1"/>
  </si>
  <si>
    <t>-</t>
    <phoneticPr fontId="1"/>
  </si>
  <si>
    <t>准梧×2、詠大×2、嵐士×2、瑛太郎×2</t>
    <phoneticPr fontId="1"/>
  </si>
  <si>
    <t>准梧、快</t>
    <phoneticPr fontId="1"/>
  </si>
  <si>
    <t>29日</t>
    <rPh sb="2" eb="3">
      <t>ニチ</t>
    </rPh>
    <phoneticPr fontId="1"/>
  </si>
  <si>
    <t>曇り</t>
    <rPh sb="0" eb="1">
      <t>クモ</t>
    </rPh>
    <phoneticPr fontId="1"/>
  </si>
  <si>
    <t>ヴィッセル神戸</t>
    <phoneticPr fontId="1"/>
  </si>
  <si>
    <t>学園FC</t>
    <phoneticPr fontId="1"/>
  </si>
  <si>
    <t>○</t>
    <phoneticPr fontId="1"/>
  </si>
  <si>
    <t>詠大、嵐士</t>
    <phoneticPr fontId="1"/>
  </si>
  <si>
    <t>准梧</t>
    <phoneticPr fontId="1"/>
  </si>
  <si>
    <t>但馬リベルテ</t>
    <phoneticPr fontId="1"/>
  </si>
  <si>
    <t>香住JFC U-12</t>
    <rPh sb="0" eb="2">
      <t>カスミ</t>
    </rPh>
    <phoneticPr fontId="1"/>
  </si>
  <si>
    <t>修斉SSS</t>
    <rPh sb="0" eb="1">
      <t>シュウ</t>
    </rPh>
    <rPh sb="1" eb="2">
      <t>サイ</t>
    </rPh>
    <phoneticPr fontId="1"/>
  </si>
  <si>
    <t>東鉢伏</t>
    <phoneticPr fontId="1"/>
  </si>
  <si>
    <t>27日</t>
    <rPh sb="2" eb="3">
      <t>ニチ</t>
    </rPh>
    <phoneticPr fontId="1"/>
  </si>
  <si>
    <t>7月</t>
    <rPh sb="1" eb="2">
      <t>ガツ</t>
    </rPh>
    <phoneticPr fontId="1"/>
  </si>
  <si>
    <t>○</t>
    <phoneticPr fontId="1"/>
  </si>
  <si>
    <t>詠大×2、瑛太郎</t>
    <phoneticPr fontId="1"/>
  </si>
  <si>
    <t>准梧、快、温大、瑛太郎</t>
    <phoneticPr fontId="1"/>
  </si>
  <si>
    <t>迦伊、瑛太郎</t>
    <phoneticPr fontId="1"/>
  </si>
  <si>
    <t>准梧</t>
    <phoneticPr fontId="1"/>
  </si>
  <si>
    <t>FCエストラージャ</t>
    <phoneticPr fontId="1"/>
  </si>
  <si>
    <t>佐用FC</t>
    <rPh sb="0" eb="2">
      <t>サヨウ</t>
    </rPh>
    <phoneticPr fontId="1"/>
  </si>
  <si>
    <t>パルセイロ稲美FC</t>
    <rPh sb="5" eb="7">
      <t>イナミ</t>
    </rPh>
    <phoneticPr fontId="1"/>
  </si>
  <si>
    <t>10日</t>
    <rPh sb="2" eb="3">
      <t>カ</t>
    </rPh>
    <phoneticPr fontId="1"/>
  </si>
  <si>
    <t>8月</t>
    <rPh sb="1" eb="2">
      <t>ガツ</t>
    </rPh>
    <phoneticPr fontId="1"/>
  </si>
  <si>
    <t>11日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</si>
  <si>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</si>
  <si>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</si>
  <si>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サンブロススポーツフィールドしんぐう
（芝生）</t>
    <phoneticPr fontId="1"/>
  </si>
  <si>
    <t>大和田SSC</t>
    <rPh sb="0" eb="6">
      <t>オオワダｓｓｃ</t>
    </rPh>
    <phoneticPr fontId="1"/>
  </si>
  <si>
    <t>FC CANVAS</t>
    <phoneticPr fontId="1"/>
  </si>
  <si>
    <t>御津SSC</t>
    <rPh sb="0" eb="2">
      <t>ミツ</t>
    </rPh>
    <phoneticPr fontId="1"/>
  </si>
  <si>
    <t>多井畑FC</t>
    <rPh sb="0" eb="5">
      <t>タイノハタｆｃ</t>
    </rPh>
    <phoneticPr fontId="1"/>
  </si>
  <si>
    <t>オオタFC</t>
    <phoneticPr fontId="1"/>
  </si>
  <si>
    <t>○</t>
    <phoneticPr fontId="1"/>
  </si>
  <si>
    <t>晴れ</t>
    <phoneticPr fontId="1"/>
  </si>
  <si>
    <t>迦伊、准梧×2、温大×2、瑛太郎×4</t>
    <phoneticPr fontId="1"/>
  </si>
  <si>
    <t>迦伊、詠大×3、嵐士×3、温大、瑛太郎、塁翔</t>
    <phoneticPr fontId="1"/>
  </si>
  <si>
    <t>迦伊、詠大×3、嵐士、葦土、瑛太郎×2</t>
    <phoneticPr fontId="1"/>
  </si>
  <si>
    <t>迦伊、瑛太郎</t>
    <phoneticPr fontId="1"/>
  </si>
  <si>
    <t>詠大×2、塁翔</t>
    <phoneticPr fontId="1"/>
  </si>
  <si>
    <t>みさきFC</t>
    <phoneticPr fontId="1"/>
  </si>
  <si>
    <t>蓮池SC</t>
    <phoneticPr fontId="1"/>
  </si>
  <si>
    <t>駒ヶ林FC</t>
    <phoneticPr fontId="1"/>
  </si>
  <si>
    <t>24日</t>
    <rPh sb="2" eb="3">
      <t>カ</t>
    </rPh>
    <phoneticPr fontId="1"/>
  </si>
  <si>
    <t>25日</t>
    <rPh sb="2" eb="3">
      <t>ニチ</t>
    </rPh>
    <phoneticPr fontId="1"/>
  </si>
  <si>
    <t>灘崎FC</t>
    <rPh sb="0" eb="4">
      <t>ナダサキｆｃ</t>
    </rPh>
    <phoneticPr fontId="1"/>
  </si>
  <si>
    <t>成美SC</t>
    <rPh sb="0" eb="1">
      <t>ナ</t>
    </rPh>
    <rPh sb="1" eb="2">
      <t>ミ</t>
    </rPh>
    <phoneticPr fontId="1"/>
  </si>
  <si>
    <t>久世SC</t>
    <rPh sb="0" eb="3">
      <t>クセｓ</t>
    </rPh>
    <phoneticPr fontId="1"/>
  </si>
  <si>
    <t>○</t>
    <phoneticPr fontId="1"/>
  </si>
  <si>
    <t>准梧、嵐士、瑛太郎×2、史哉</t>
    <rPh sb="12" eb="14">
      <t>フミヤ</t>
    </rPh>
    <phoneticPr fontId="1"/>
  </si>
  <si>
    <t>迦伊、史哉</t>
    <phoneticPr fontId="1"/>
  </si>
  <si>
    <t>准梧、詠大、快×2、瑛太郎×2</t>
    <phoneticPr fontId="1"/>
  </si>
  <si>
    <t>FCティアモ枚方</t>
    <rPh sb="6" eb="8">
      <t>ヒラカタ</t>
    </rPh>
    <phoneticPr fontId="1"/>
  </si>
  <si>
    <t>フォルテFC</t>
    <phoneticPr fontId="1"/>
  </si>
  <si>
    <t>-</t>
    <phoneticPr fontId="1"/>
  </si>
  <si>
    <t>●</t>
    <phoneticPr fontId="1"/>
  </si>
  <si>
    <t>瑛太郎、OG</t>
    <phoneticPr fontId="1"/>
  </si>
  <si>
    <t>瑛太郎</t>
    <phoneticPr fontId="1"/>
  </si>
  <si>
    <t>あさぎり杯
（3位/16チーム）
MVP：上田 葦土</t>
    <rPh sb="4" eb="5">
      <t>ハイ</t>
    </rPh>
    <rPh sb="21" eb="23">
      <t>ウエダ</t>
    </rPh>
    <rPh sb="24" eb="25">
      <t>イ</t>
    </rPh>
    <rPh sb="25" eb="26">
      <t>ト</t>
    </rPh>
    <phoneticPr fontId="1"/>
  </si>
  <si>
    <t>ウォンバ池田カップ
（8位/12チーム）
MVP：児玉 瑛太郎</t>
    <rPh sb="4" eb="6">
      <t>イケダ</t>
    </rPh>
    <rPh sb="25" eb="27">
      <t>コダマ</t>
    </rPh>
    <rPh sb="28" eb="31">
      <t>エイタロウ</t>
    </rPh>
    <phoneticPr fontId="1"/>
  </si>
  <si>
    <t>松江南ユナイテッド</t>
    <rPh sb="0" eb="2">
      <t>マツエ</t>
    </rPh>
    <rPh sb="2" eb="3">
      <t>ミナミ</t>
    </rPh>
    <phoneticPr fontId="1"/>
  </si>
  <si>
    <t>総社UFC</t>
    <rPh sb="0" eb="2">
      <t>ソウジャ</t>
    </rPh>
    <phoneticPr fontId="1"/>
  </si>
  <si>
    <t>鶴山JSC</t>
    <rPh sb="0" eb="2">
      <t>カクザン</t>
    </rPh>
    <phoneticPr fontId="1"/>
  </si>
  <si>
    <t>美作市招待サッカー大会
（3位/24チーム）
MVP：山口 温大</t>
    <rPh sb="0" eb="3">
      <t>ミマサカシ</t>
    </rPh>
    <rPh sb="3" eb="5">
      <t>ショウタイ</t>
    </rPh>
    <rPh sb="9" eb="11">
      <t>タイカイ</t>
    </rPh>
    <rPh sb="27" eb="29">
      <t>ヤマグチ</t>
    </rPh>
    <rPh sb="30" eb="32">
      <t>ハルヒロ</t>
    </rPh>
    <phoneticPr fontId="1"/>
  </si>
  <si>
    <t>晴れ</t>
    <phoneticPr fontId="1"/>
  </si>
  <si>
    <t>○</t>
    <phoneticPr fontId="1"/>
  </si>
  <si>
    <t>准梧、瑛太郎×4</t>
    <phoneticPr fontId="1"/>
  </si>
  <si>
    <t>迦伊、嵐士、瑛太郎×3</t>
    <phoneticPr fontId="1"/>
  </si>
  <si>
    <t>-</t>
    <phoneticPr fontId="1"/>
  </si>
  <si>
    <t>詠大</t>
    <phoneticPr fontId="1"/>
  </si>
  <si>
    <t>迦伊、詠大</t>
    <phoneticPr fontId="1"/>
  </si>
  <si>
    <t>准梧、詠大、快、瑛太郎</t>
    <phoneticPr fontId="1"/>
  </si>
  <si>
    <t>31日</t>
    <rPh sb="2" eb="3">
      <t>ニチ</t>
    </rPh>
    <phoneticPr fontId="1"/>
  </si>
  <si>
    <t>7日</t>
    <rPh sb="1" eb="2">
      <t>ニチ</t>
    </rPh>
    <phoneticPr fontId="1"/>
  </si>
  <si>
    <t>FC玉津B</t>
    <phoneticPr fontId="1"/>
  </si>
  <si>
    <t>○</t>
    <phoneticPr fontId="1"/>
  </si>
  <si>
    <t>曇り</t>
    <rPh sb="0" eb="1">
      <t>クモ</t>
    </rPh>
    <phoneticPr fontId="1"/>
  </si>
  <si>
    <t>-</t>
    <phoneticPr fontId="1"/>
  </si>
  <si>
    <t>快</t>
    <phoneticPr fontId="1"/>
  </si>
  <si>
    <t>嵐士、瑛太郎×3</t>
    <phoneticPr fontId="1"/>
  </si>
  <si>
    <t>迦伊、瑛太郎</t>
    <phoneticPr fontId="1"/>
  </si>
  <si>
    <t>迦伊、准梧×3、詠大、瑛太郎×2、倖汰</t>
    <phoneticPr fontId="1"/>
  </si>
  <si>
    <t>9月</t>
    <rPh sb="1" eb="2">
      <t>ガツ</t>
    </rPh>
    <phoneticPr fontId="1"/>
  </si>
  <si>
    <t>准梧、嵐士、瑛太郎</t>
    <phoneticPr fontId="1"/>
  </si>
  <si>
    <t>15日</t>
    <rPh sb="2" eb="3">
      <t>ニチ</t>
    </rPh>
    <phoneticPr fontId="1"/>
  </si>
  <si>
    <t>東灘SSD</t>
    <phoneticPr fontId="1"/>
  </si>
  <si>
    <t>○</t>
    <phoneticPr fontId="1"/>
  </si>
  <si>
    <t>准梧、詠大×2、嵐士、瑛太郎×2、OG×2</t>
    <phoneticPr fontId="1"/>
  </si>
  <si>
    <t>22日</t>
    <rPh sb="2" eb="3">
      <t>ニチ</t>
    </rPh>
    <phoneticPr fontId="1"/>
  </si>
  <si>
    <t>神戸FC</t>
    <rPh sb="0" eb="2">
      <t>コウベ</t>
    </rPh>
    <phoneticPr fontId="1"/>
  </si>
  <si>
    <t>センアーノ神戸</t>
    <rPh sb="5" eb="7">
      <t>コウベ</t>
    </rPh>
    <phoneticPr fontId="1"/>
  </si>
  <si>
    <t>しあわせの村_土</t>
    <rPh sb="7" eb="8">
      <t>ツチ</t>
    </rPh>
    <phoneticPr fontId="1"/>
  </si>
  <si>
    <t>迦伊</t>
    <phoneticPr fontId="1"/>
  </si>
  <si>
    <t>-</t>
    <phoneticPr fontId="1"/>
  </si>
  <si>
    <t>秋季ライオンズ杯
（準優勝/43チーム）</t>
    <rPh sb="10" eb="13">
      <t>ジュンユウショウ</t>
    </rPh>
    <phoneticPr fontId="1"/>
  </si>
  <si>
    <t>10月</t>
    <rPh sb="2" eb="3">
      <t>ガツ</t>
    </rPh>
    <phoneticPr fontId="1"/>
  </si>
  <si>
    <t>13日</t>
    <rPh sb="2" eb="3">
      <t>ニチ</t>
    </rPh>
    <phoneticPr fontId="1"/>
  </si>
  <si>
    <t>曇り</t>
    <phoneticPr fontId="1"/>
  </si>
  <si>
    <t>KFP岩岡_土</t>
    <phoneticPr fontId="1"/>
  </si>
  <si>
    <t>小部キッズFC</t>
    <phoneticPr fontId="1"/>
  </si>
  <si>
    <t>-</t>
    <phoneticPr fontId="1"/>
  </si>
  <si>
    <t>20日</t>
    <rPh sb="2" eb="3">
      <t>ニチ</t>
    </rPh>
    <phoneticPr fontId="1"/>
  </si>
  <si>
    <t>垂水健康公園</t>
    <rPh sb="0" eb="6">
      <t>タルミケンコウコウエン</t>
    </rPh>
    <phoneticPr fontId="1"/>
  </si>
  <si>
    <t>高羽FC</t>
    <rPh sb="0" eb="2">
      <t>タカハ</t>
    </rPh>
    <phoneticPr fontId="1"/>
  </si>
  <si>
    <t>○</t>
    <phoneticPr fontId="1"/>
  </si>
  <si>
    <t>詠大、快、倖汰</t>
    <phoneticPr fontId="1"/>
  </si>
  <si>
    <t>27日</t>
    <rPh sb="2" eb="3">
      <t>ニチ</t>
    </rPh>
    <phoneticPr fontId="1"/>
  </si>
  <si>
    <t>小野ゴールデンスターグラウンド
（芝生）</t>
    <phoneticPr fontId="1"/>
  </si>
  <si>
    <t>だいちSC</t>
    <phoneticPr fontId="1"/>
  </si>
  <si>
    <t>多井畑FC</t>
    <rPh sb="0" eb="5">
      <t>タイノハタｆｃ</t>
    </rPh>
    <phoneticPr fontId="1"/>
  </si>
  <si>
    <t>FC玉津</t>
    <phoneticPr fontId="1"/>
  </si>
  <si>
    <t>井吹台SC</t>
    <phoneticPr fontId="1"/>
  </si>
  <si>
    <t>○</t>
    <phoneticPr fontId="1"/>
  </si>
  <si>
    <t>●</t>
    <phoneticPr fontId="1"/>
  </si>
  <si>
    <t>拓也×3、嵐士、瑛太郎×2</t>
    <rPh sb="0" eb="2">
      <t>タクヤ</t>
    </rPh>
    <rPh sb="5" eb="7">
      <t>アラシ</t>
    </rPh>
    <rPh sb="8" eb="11">
      <t>エイタロウ</t>
    </rPh>
    <phoneticPr fontId="1"/>
  </si>
  <si>
    <t>迦伊</t>
    <phoneticPr fontId="1"/>
  </si>
  <si>
    <t>迦伊、詠大、瑛太郎</t>
    <phoneticPr fontId="1"/>
  </si>
  <si>
    <t>迦伊、、嵐士、瑛太郎、OG</t>
    <phoneticPr fontId="1"/>
  </si>
  <si>
    <t>-</t>
    <phoneticPr fontId="1"/>
  </si>
  <si>
    <t>11月</t>
    <rPh sb="2" eb="3">
      <t>ガツ</t>
    </rPh>
    <phoneticPr fontId="1"/>
  </si>
  <si>
    <t>4日</t>
    <rPh sb="1" eb="2">
      <t>カ</t>
    </rPh>
    <phoneticPr fontId="1"/>
  </si>
  <si>
    <t>垂水健康公園</t>
    <phoneticPr fontId="1"/>
  </si>
  <si>
    <t>神戸垂水ライオンズ杯</t>
    <phoneticPr fontId="1"/>
  </si>
  <si>
    <t>ロヴェスト神戸</t>
    <phoneticPr fontId="1"/>
  </si>
  <si>
    <t>●</t>
    <phoneticPr fontId="1"/>
  </si>
  <si>
    <t>16日</t>
    <rPh sb="2" eb="3">
      <t>ニチ</t>
    </rPh>
    <phoneticPr fontId="1"/>
  </si>
  <si>
    <t>垂水健康公園</t>
    <phoneticPr fontId="1"/>
  </si>
  <si>
    <t>後期六甲リーグ_準決勝</t>
    <rPh sb="8" eb="11">
      <t>ジュンケッショウ</t>
    </rPh>
    <phoneticPr fontId="1"/>
  </si>
  <si>
    <t>後期六甲リーグ_決勝</t>
    <rPh sb="8" eb="10">
      <t>ケッショウ</t>
    </rPh>
    <phoneticPr fontId="1"/>
  </si>
  <si>
    <t>後期六甲リーグ_2位トーナメント</t>
    <rPh sb="9" eb="10">
      <t>イ</t>
    </rPh>
    <phoneticPr fontId="1"/>
  </si>
  <si>
    <t>-</t>
    <phoneticPr fontId="1"/>
  </si>
  <si>
    <t>龍野JSC</t>
    <rPh sb="0" eb="2">
      <t>タツノ</t>
    </rPh>
    <phoneticPr fontId="1"/>
  </si>
  <si>
    <t>多井畑FC</t>
    <rPh sb="0" eb="5">
      <t>タイノハタｆｃ</t>
    </rPh>
    <phoneticPr fontId="1"/>
  </si>
  <si>
    <t>宮川SS</t>
    <rPh sb="0" eb="4">
      <t>ミヤガワｓｓ</t>
    </rPh>
    <phoneticPr fontId="1"/>
  </si>
  <si>
    <t>竜が台小学校</t>
    <rPh sb="0" eb="1">
      <t>リュウ</t>
    </rPh>
    <rPh sb="2" eb="6">
      <t>ダイショウガッコウ</t>
    </rPh>
    <phoneticPr fontId="1"/>
  </si>
  <si>
    <t>30日</t>
    <rPh sb="2" eb="3">
      <t>ニチ</t>
    </rPh>
    <phoneticPr fontId="1"/>
  </si>
  <si>
    <t>12月</t>
    <rPh sb="2" eb="3">
      <t>ガツ</t>
    </rPh>
    <phoneticPr fontId="1"/>
  </si>
  <si>
    <t>宝塚JFC</t>
    <rPh sb="0" eb="2">
      <t>タカラヅカ</t>
    </rPh>
    <phoneticPr fontId="1"/>
  </si>
  <si>
    <t>塚本ウイングスFC</t>
    <rPh sb="0" eb="2">
      <t>ツカモト</t>
    </rPh>
    <phoneticPr fontId="1"/>
  </si>
  <si>
    <t>西長尾FC</t>
    <rPh sb="0" eb="3">
      <t>ニシナガオ</t>
    </rPh>
    <phoneticPr fontId="1"/>
  </si>
  <si>
    <t>池田北高校</t>
    <rPh sb="0" eb="3">
      <t>イケダキタ</t>
    </rPh>
    <rPh sb="3" eb="5">
      <t>コウコウ</t>
    </rPh>
    <phoneticPr fontId="1"/>
  </si>
  <si>
    <t>●</t>
    <phoneticPr fontId="1"/>
  </si>
  <si>
    <t>○</t>
    <phoneticPr fontId="1"/>
  </si>
  <si>
    <t>アンドリュースFC</t>
    <phoneticPr fontId="1"/>
  </si>
  <si>
    <t>1日</t>
    <rPh sb="1" eb="2">
      <t>ニチ</t>
    </rPh>
    <phoneticPr fontId="1"/>
  </si>
  <si>
    <t>晴れ</t>
    <phoneticPr fontId="1"/>
  </si>
  <si>
    <t>竜が台カップ
（準優勝/5チーム）
MVP：安部 塁翔</t>
    <rPh sb="0" eb="1">
      <t>リュウ</t>
    </rPh>
    <rPh sb="2" eb="3">
      <t>ダイ</t>
    </rPh>
    <rPh sb="8" eb="11">
      <t>ジュンユウショウ</t>
    </rPh>
    <rPh sb="22" eb="24">
      <t>アベ</t>
    </rPh>
    <rPh sb="25" eb="27">
      <t>ルイト</t>
    </rPh>
    <phoneticPr fontId="1"/>
  </si>
  <si>
    <t>ウォンバ池田カップ
（優勝/8チーム）
MVP：谷田 准梧</t>
    <rPh sb="4" eb="6">
      <t>イケダ</t>
    </rPh>
    <rPh sb="11" eb="13">
      <t>ユウショウ</t>
    </rPh>
    <rPh sb="24" eb="26">
      <t>タニタ</t>
    </rPh>
    <rPh sb="27" eb="28">
      <t>ジュン</t>
    </rPh>
    <rPh sb="28" eb="29">
      <t>ゴ</t>
    </rPh>
    <phoneticPr fontId="1"/>
  </si>
  <si>
    <t>-</t>
    <phoneticPr fontId="1"/>
  </si>
  <si>
    <t>瑛太郎</t>
    <phoneticPr fontId="1"/>
  </si>
  <si>
    <t>快</t>
    <phoneticPr fontId="1"/>
  </si>
  <si>
    <t>迦伊×2、温大、倖汰</t>
    <phoneticPr fontId="1"/>
  </si>
  <si>
    <t>拓也、嵐士、瑛太郎×3、史哉×3</t>
    <phoneticPr fontId="1"/>
  </si>
  <si>
    <t>詠大、嵐士、温大、瑛太郎×2、OG×2</t>
    <phoneticPr fontId="1"/>
  </si>
  <si>
    <t>8日</t>
    <rPh sb="1" eb="2">
      <t>カ</t>
    </rPh>
    <phoneticPr fontId="1"/>
  </si>
  <si>
    <t>フレスカG_芝生</t>
    <phoneticPr fontId="1"/>
  </si>
  <si>
    <t>高倉台SC</t>
    <rPh sb="0" eb="3">
      <t>タカクラダイ</t>
    </rPh>
    <phoneticPr fontId="1"/>
  </si>
  <si>
    <t>●</t>
    <phoneticPr fontId="1"/>
  </si>
  <si>
    <t>准梧×2、快、嵐士</t>
    <phoneticPr fontId="1"/>
  </si>
  <si>
    <t>-</t>
    <phoneticPr fontId="1"/>
  </si>
  <si>
    <t>神戸垂水ライオンズ杯
（準優勝／41チーム）</t>
    <phoneticPr fontId="1"/>
  </si>
  <si>
    <t>後期六甲リーグ
（8位／46チーム）</t>
    <rPh sb="10" eb="11">
      <t>イ</t>
    </rPh>
    <phoneticPr fontId="1"/>
  </si>
  <si>
    <t>14日</t>
    <rPh sb="2" eb="3">
      <t>カ</t>
    </rPh>
    <phoneticPr fontId="1"/>
  </si>
  <si>
    <t>稲美中央公園</t>
    <rPh sb="0" eb="4">
      <t>イナミチュウオウ</t>
    </rPh>
    <rPh sb="4" eb="6">
      <t>コウエン</t>
    </rPh>
    <phoneticPr fontId="1"/>
  </si>
  <si>
    <t>若草SSC</t>
    <rPh sb="0" eb="5">
      <t>ワカクサｓｓｃ</t>
    </rPh>
    <phoneticPr fontId="1"/>
  </si>
  <si>
    <t>高羽FC</t>
    <rPh sb="0" eb="4">
      <t>タカハｆｃ</t>
    </rPh>
    <phoneticPr fontId="1"/>
  </si>
  <si>
    <t>●</t>
  </si>
  <si>
    <t>●</t>
    <phoneticPr fontId="1"/>
  </si>
  <si>
    <t>○</t>
    <phoneticPr fontId="1"/>
  </si>
  <si>
    <t>瑛太郎</t>
    <phoneticPr fontId="1"/>
  </si>
  <si>
    <t>スポーツネットSC</t>
    <phoneticPr fontId="1"/>
  </si>
  <si>
    <t>西大冠FC</t>
    <rPh sb="0" eb="1">
      <t>ニシ</t>
    </rPh>
    <rPh sb="1" eb="2">
      <t>ダイ</t>
    </rPh>
    <rPh sb="2" eb="3">
      <t>カンムリ</t>
    </rPh>
    <phoneticPr fontId="1"/>
  </si>
  <si>
    <t>15日</t>
    <rPh sb="2" eb="3">
      <t>ニチ</t>
    </rPh>
    <phoneticPr fontId="1"/>
  </si>
  <si>
    <t>快　　　　　　　　　　　　　　　　　　　　　　　　　　　　PK戦:瑛太郎〇、嵐士×</t>
    <rPh sb="31" eb="32">
      <t>セン</t>
    </rPh>
    <phoneticPr fontId="1"/>
  </si>
  <si>
    <t>迦伊　　　　　　　　　　　PK戦:瑛太郎〇、詠大〇、准梧〇、快〇、嵐士〇</t>
    <rPh sb="17" eb="20">
      <t>エイタロウ</t>
    </rPh>
    <rPh sb="22" eb="23">
      <t>エイ</t>
    </rPh>
    <rPh sb="23" eb="24">
      <t>タ</t>
    </rPh>
    <rPh sb="26" eb="27">
      <t>ジュン</t>
    </rPh>
    <rPh sb="27" eb="28">
      <t>ゴ</t>
    </rPh>
    <rPh sb="30" eb="31">
      <t>カイ</t>
    </rPh>
    <rPh sb="33" eb="35">
      <t>アラシ</t>
    </rPh>
    <phoneticPr fontId="1"/>
  </si>
  <si>
    <t>詠大　　　　　　　　　　　　　　　　　PK戦:准梧〇、瑛太郎〇、詠大〇、快×</t>
    <rPh sb="23" eb="24">
      <t>ジュン</t>
    </rPh>
    <rPh sb="24" eb="25">
      <t>ゴ</t>
    </rPh>
    <phoneticPr fontId="1"/>
  </si>
  <si>
    <t>快　　　　　　　　　　　　　　　　　　　　   PK戦:瑛太郎×、迦伊〇、准梧〇</t>
    <phoneticPr fontId="1"/>
  </si>
  <si>
    <t>大泉緑地スポーツ広場</t>
    <rPh sb="0" eb="2">
      <t>オオイズミ</t>
    </rPh>
    <rPh sb="2" eb="4">
      <t>リョクチ</t>
    </rPh>
    <rPh sb="8" eb="10">
      <t>ヒロバ</t>
    </rPh>
    <phoneticPr fontId="1"/>
  </si>
  <si>
    <t>-</t>
    <phoneticPr fontId="1"/>
  </si>
  <si>
    <t>迦伊、瑛太郎、塁翔</t>
    <phoneticPr fontId="1"/>
  </si>
  <si>
    <t>吉川総合公園</t>
    <rPh sb="0" eb="2">
      <t>ヨカワ</t>
    </rPh>
    <rPh sb="2" eb="4">
      <t>ソウゴウ</t>
    </rPh>
    <rPh sb="4" eb="6">
      <t>コウエン</t>
    </rPh>
    <phoneticPr fontId="1"/>
  </si>
  <si>
    <t>有野SC</t>
    <rPh sb="0" eb="2">
      <t>アリノ</t>
    </rPh>
    <phoneticPr fontId="1"/>
  </si>
  <si>
    <t>安井SC</t>
    <rPh sb="0" eb="2">
      <t>ヤスイ</t>
    </rPh>
    <phoneticPr fontId="1"/>
  </si>
  <si>
    <t>准梧、温大、OG</t>
    <phoneticPr fontId="1"/>
  </si>
  <si>
    <t>迦伊、温大、瑛太郎</t>
    <phoneticPr fontId="1"/>
  </si>
  <si>
    <t>迦伊、准梧×4、瑛太郎×3</t>
    <phoneticPr fontId="1"/>
  </si>
  <si>
    <t>鶴甲SC</t>
    <rPh sb="0" eb="2">
      <t>ツルカブト</t>
    </rPh>
    <phoneticPr fontId="1"/>
  </si>
  <si>
    <t>箕谷SC</t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</si>
  <si>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</si>
  <si>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</si>
  <si>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曇り/雨</t>
    <rPh sb="3" eb="4">
      <t>アメ</t>
    </rPh>
    <phoneticPr fontId="1"/>
  </si>
  <si>
    <t>詠大、嵐士、瑛太郎</t>
    <phoneticPr fontId="1"/>
  </si>
  <si>
    <t>温大、瑛太郎</t>
    <phoneticPr fontId="1"/>
  </si>
  <si>
    <t>迦伊、詠大、温大、瑛太郎×2、倖汰</t>
    <phoneticPr fontId="1"/>
  </si>
  <si>
    <t>1月</t>
    <rPh sb="1" eb="2">
      <t>ガツ</t>
    </rPh>
    <phoneticPr fontId="1"/>
  </si>
  <si>
    <t>13日</t>
    <rPh sb="2" eb="3">
      <t>ニチ</t>
    </rPh>
    <phoneticPr fontId="1"/>
  </si>
  <si>
    <t>新人戦</t>
    <rPh sb="0" eb="3">
      <t>シンジンセン</t>
    </rPh>
    <phoneticPr fontId="1"/>
  </si>
  <si>
    <t>-　　　　　　　　　　　　　　　　　　　PK戦:准梧〇、詠大〇、瑛太郎〇、快×</t>
    <rPh sb="28" eb="29">
      <t>エイ</t>
    </rPh>
    <rPh sb="29" eb="30">
      <t>タ</t>
    </rPh>
    <rPh sb="37" eb="38">
      <t>カイ</t>
    </rPh>
    <phoneticPr fontId="1"/>
  </si>
  <si>
    <t>●</t>
    <phoneticPr fontId="1"/>
  </si>
  <si>
    <t>2月</t>
    <rPh sb="1" eb="2">
      <t>ガツ</t>
    </rPh>
    <phoneticPr fontId="1"/>
  </si>
  <si>
    <t>1日</t>
    <rPh sb="1" eb="2">
      <t>ニチ</t>
    </rPh>
    <phoneticPr fontId="1"/>
  </si>
  <si>
    <t>晴れ</t>
    <phoneticPr fontId="1"/>
  </si>
  <si>
    <t>垂水スポーツガーデン</t>
    <rPh sb="0" eb="2">
      <t>タルミ</t>
    </rPh>
    <phoneticPr fontId="1"/>
  </si>
  <si>
    <t>FC玉津</t>
    <rPh sb="2" eb="4">
      <t>タマツ</t>
    </rPh>
    <phoneticPr fontId="1"/>
  </si>
  <si>
    <t>FC玉津</t>
    <phoneticPr fontId="1"/>
  </si>
  <si>
    <t>○</t>
    <phoneticPr fontId="1"/>
  </si>
  <si>
    <t>迦伊、瑛太郎</t>
    <rPh sb="0" eb="1">
      <t>カ</t>
    </rPh>
    <rPh sb="1" eb="2">
      <t>イ</t>
    </rPh>
    <phoneticPr fontId="1"/>
  </si>
  <si>
    <t>瑛太郎</t>
    <phoneticPr fontId="1"/>
  </si>
  <si>
    <t>迦伊、准梧、瑛太郎</t>
    <phoneticPr fontId="1"/>
  </si>
  <si>
    <t>8日</t>
    <rPh sb="1" eb="2">
      <t>カ</t>
    </rPh>
    <phoneticPr fontId="1"/>
  </si>
  <si>
    <t>エスペランサFC</t>
    <phoneticPr fontId="1"/>
  </si>
  <si>
    <t>ジンガ三木SC</t>
    <rPh sb="3" eb="5">
      <t>ミキ</t>
    </rPh>
    <phoneticPr fontId="1"/>
  </si>
  <si>
    <t>迦伊×2、准梧、詠大、嵐士</t>
    <rPh sb="0" eb="1">
      <t>カ</t>
    </rPh>
    <rPh sb="1" eb="2">
      <t>イ</t>
    </rPh>
    <rPh sb="5" eb="6">
      <t>ジュン</t>
    </rPh>
    <rPh sb="6" eb="7">
      <t>ゴ</t>
    </rPh>
    <rPh sb="8" eb="9">
      <t>エイ</t>
    </rPh>
    <rPh sb="9" eb="10">
      <t>タ</t>
    </rPh>
    <rPh sb="11" eb="13">
      <t>アラシ</t>
    </rPh>
    <phoneticPr fontId="1"/>
  </si>
  <si>
    <t>-</t>
    <phoneticPr fontId="1"/>
  </si>
  <si>
    <t>○</t>
    <phoneticPr fontId="1"/>
  </si>
  <si>
    <t>三木総合防災公園陸上競技場
（芝生）</t>
    <rPh sb="0" eb="2">
      <t>ミキ</t>
    </rPh>
    <rPh sb="2" eb="4">
      <t>ソウゴウ</t>
    </rPh>
    <rPh sb="4" eb="6">
      <t>ボウサイ</t>
    </rPh>
    <rPh sb="6" eb="8">
      <t>コウエン</t>
    </rPh>
    <rPh sb="8" eb="10">
      <t>リクジョウ</t>
    </rPh>
    <rPh sb="10" eb="13">
      <t>キョウギジョウ</t>
    </rPh>
    <phoneticPr fontId="1"/>
  </si>
  <si>
    <t>センアーノ神戸</t>
    <phoneticPr fontId="1"/>
  </si>
  <si>
    <t>六甲アイランド小学校</t>
    <rPh sb="0" eb="2">
      <t>ロッコウ</t>
    </rPh>
    <rPh sb="7" eb="10">
      <t>ショウガッコウ</t>
    </rPh>
    <phoneticPr fontId="1"/>
  </si>
  <si>
    <t>11日</t>
    <rPh sb="2" eb="3">
      <t>ニチ</t>
    </rPh>
    <phoneticPr fontId="1"/>
  </si>
  <si>
    <t>○</t>
    <phoneticPr fontId="1"/>
  </si>
  <si>
    <t>●</t>
    <phoneticPr fontId="1"/>
  </si>
  <si>
    <t>瑛太郎</t>
    <rPh sb="0" eb="3">
      <t>エイタロウ</t>
    </rPh>
    <phoneticPr fontId="1"/>
  </si>
  <si>
    <t>-</t>
    <phoneticPr fontId="1"/>
  </si>
  <si>
    <t>嵐士、瑛太郎×2</t>
    <phoneticPr fontId="1"/>
  </si>
  <si>
    <t>古市小学校</t>
    <rPh sb="0" eb="2">
      <t>フルイチ</t>
    </rPh>
    <rPh sb="2" eb="5">
      <t>ショウガッコウ</t>
    </rPh>
    <phoneticPr fontId="1"/>
  </si>
  <si>
    <t>FCうりぼう</t>
    <phoneticPr fontId="1"/>
  </si>
  <si>
    <t>龍野JSC</t>
    <phoneticPr fontId="1"/>
  </si>
  <si>
    <t>有野SCB</t>
    <rPh sb="0" eb="5">
      <t>アリノｓｃｂ</t>
    </rPh>
    <phoneticPr fontId="1"/>
  </si>
  <si>
    <t>SC酉島翼</t>
    <rPh sb="2" eb="4">
      <t>トリシマ</t>
    </rPh>
    <rPh sb="4" eb="5">
      <t>ツバサ</t>
    </rPh>
    <phoneticPr fontId="1"/>
  </si>
  <si>
    <t>本庄FC</t>
    <rPh sb="0" eb="2">
      <t>ホンジョウ</t>
    </rPh>
    <phoneticPr fontId="1"/>
  </si>
  <si>
    <t>御影工業OBカップ</t>
    <rPh sb="0" eb="2">
      <t>ミカゲ</t>
    </rPh>
    <rPh sb="2" eb="4">
      <t>コウギョウ</t>
    </rPh>
    <phoneticPr fontId="1"/>
  </si>
  <si>
    <t>晴れ</t>
    <phoneticPr fontId="1"/>
  </si>
  <si>
    <t>●</t>
    <phoneticPr fontId="1"/>
  </si>
  <si>
    <t>○</t>
    <phoneticPr fontId="1"/>
  </si>
  <si>
    <t>詠大</t>
    <phoneticPr fontId="1"/>
  </si>
  <si>
    <t>詠大、瑛太郎</t>
    <phoneticPr fontId="1"/>
  </si>
  <si>
    <t>-</t>
    <phoneticPr fontId="1"/>
  </si>
  <si>
    <t>迦伊、詠大、嵐士</t>
    <phoneticPr fontId="1"/>
  </si>
  <si>
    <t>大阪市ジュネッスFC</t>
    <rPh sb="0" eb="3">
      <t>オオサカシ</t>
    </rPh>
    <phoneticPr fontId="1"/>
  </si>
  <si>
    <t>千里ひじりSC</t>
    <rPh sb="0" eb="2">
      <t>センリ</t>
    </rPh>
    <phoneticPr fontId="1"/>
  </si>
  <si>
    <t>24日</t>
    <rPh sb="2" eb="3">
      <t>カ</t>
    </rPh>
    <phoneticPr fontId="1"/>
  </si>
  <si>
    <t>●</t>
    <phoneticPr fontId="1"/>
  </si>
  <si>
    <t>-</t>
    <phoneticPr fontId="1"/>
  </si>
  <si>
    <t>迦伊、快、嵐士</t>
    <phoneticPr fontId="1"/>
  </si>
  <si>
    <t>雨</t>
    <rPh sb="0" eb="1">
      <t>アメ</t>
    </rPh>
    <phoneticPr fontId="1"/>
  </si>
  <si>
    <t>瑛太郎</t>
    <phoneticPr fontId="1"/>
  </si>
  <si>
    <t>コニーリョ中山FC</t>
    <phoneticPr fontId="1"/>
  </si>
  <si>
    <t>箕面西南FC</t>
    <phoneticPr fontId="1"/>
  </si>
  <si>
    <t>高槻南AFC</t>
    <rPh sb="0" eb="2">
      <t>タカツキ</t>
    </rPh>
    <rPh sb="2" eb="3">
      <t>ミナミ</t>
    </rPh>
    <phoneticPr fontId="1"/>
  </si>
  <si>
    <t>●</t>
    <phoneticPr fontId="1"/>
  </si>
  <si>
    <t>○</t>
    <phoneticPr fontId="1"/>
  </si>
  <si>
    <t>△</t>
    <phoneticPr fontId="1"/>
  </si>
  <si>
    <t>晴れ</t>
    <rPh sb="0" eb="1">
      <t>ハ</t>
    </rPh>
    <phoneticPr fontId="1"/>
  </si>
  <si>
    <t>-</t>
    <phoneticPr fontId="1"/>
  </si>
  <si>
    <t>迦伊、OG</t>
    <rPh sb="0" eb="2">
      <t>カイ</t>
    </rPh>
    <phoneticPr fontId="1"/>
  </si>
  <si>
    <t>准梧</t>
    <rPh sb="0" eb="1">
      <t>ジュン</t>
    </rPh>
    <rPh sb="1" eb="2">
      <t>ゴ</t>
    </rPh>
    <phoneticPr fontId="1"/>
  </si>
  <si>
    <t>詠大、嵐士</t>
    <rPh sb="0" eb="1">
      <t>エイ</t>
    </rPh>
    <rPh sb="1" eb="2">
      <t>タ</t>
    </rPh>
    <rPh sb="3" eb="5">
      <t>アラシ</t>
    </rPh>
    <phoneticPr fontId="1"/>
  </si>
  <si>
    <t>2位：伊原 詠大（51点）</t>
    <phoneticPr fontId="1"/>
  </si>
  <si>
    <t>3位：谷田 准梧（41点）</t>
    <phoneticPr fontId="1"/>
  </si>
  <si>
    <t>4位：細谷 迦伊（31点）</t>
    <rPh sb="3" eb="5">
      <t>ホソタニ</t>
    </rPh>
    <rPh sb="6" eb="7">
      <t>カ</t>
    </rPh>
    <rPh sb="7" eb="8">
      <t>イ</t>
    </rPh>
    <phoneticPr fontId="1"/>
  </si>
  <si>
    <t>5位：小江 嵐士（28点）</t>
    <rPh sb="3" eb="4">
      <t>オ</t>
    </rPh>
    <rPh sb="4" eb="5">
      <t>ゴウ</t>
    </rPh>
    <rPh sb="6" eb="8">
      <t>アラシ</t>
    </rPh>
    <phoneticPr fontId="1"/>
  </si>
  <si>
    <t>全123試合：77勝37敗9分け</t>
    <phoneticPr fontId="1"/>
  </si>
  <si>
    <t>勝率：6割7分5厘</t>
    <phoneticPr fontId="1"/>
  </si>
  <si>
    <t>306得点　103失点　得失点差203</t>
    <phoneticPr fontId="1"/>
  </si>
  <si>
    <t>1試合平均得点：2.49点</t>
    <phoneticPr fontId="1"/>
  </si>
  <si>
    <t>神戸市西地区リーグ戦：優勝/13チーム</t>
    <phoneticPr fontId="1"/>
  </si>
  <si>
    <t>神戸市2Aリーグ戦：8位/46チーム</t>
    <rPh sb="11" eb="12">
      <t>イ</t>
    </rPh>
    <phoneticPr fontId="1"/>
  </si>
  <si>
    <t>WEST U-11リーグ戦
（優勝/13チーム）</t>
    <rPh sb="15" eb="17">
      <t>ユウショウ</t>
    </rPh>
    <phoneticPr fontId="1"/>
  </si>
  <si>
    <t>竜が台カップ：準優勝/5チーム</t>
    <rPh sb="0" eb="1">
      <t>リュウ</t>
    </rPh>
    <rPh sb="2" eb="3">
      <t>ダイ</t>
    </rPh>
    <phoneticPr fontId="1"/>
  </si>
  <si>
    <t>ウォンバ池田カップ：優勝/8チーム</t>
    <rPh sb="4" eb="6">
      <t>イケダ</t>
    </rPh>
    <phoneticPr fontId="1"/>
  </si>
  <si>
    <t>2020年度 東舞子サッカークラブU-12　試合結果</t>
    <rPh sb="22" eb="24">
      <t>シアイ</t>
    </rPh>
    <rPh sb="24" eb="26">
      <t>ケッカ</t>
    </rPh>
    <phoneticPr fontId="1"/>
  </si>
  <si>
    <t>凛人</t>
    <rPh sb="0" eb="2">
      <t>リンヒト</t>
    </rPh>
    <phoneticPr fontId="1"/>
  </si>
  <si>
    <t>得点王：児玉 瑛太郎（81点）</t>
    <phoneticPr fontId="1"/>
  </si>
  <si>
    <t>ワコーレ杯チビリンピック2020兵庫県大会
（ベスト8）</t>
    <rPh sb="4" eb="5">
      <t>ハイ</t>
    </rPh>
    <rPh sb="16" eb="19">
      <t>ヒョウゴケン</t>
    </rPh>
    <rPh sb="19" eb="21">
      <t>タイカイ</t>
    </rPh>
    <phoneticPr fontId="1"/>
  </si>
  <si>
    <t>ウォンバ池田カップ
（6位／8チーム）
MVP：小江 嵐士</t>
    <rPh sb="4" eb="6">
      <t>イケダ</t>
    </rPh>
    <rPh sb="24" eb="25">
      <t>オ</t>
    </rPh>
    <rPh sb="25" eb="26">
      <t>ゴウ</t>
    </rPh>
    <rPh sb="27" eb="29">
      <t>アラシ</t>
    </rPh>
    <phoneticPr fontId="1"/>
  </si>
  <si>
    <t>WEST U-12リーグ戦</t>
    <phoneticPr fontId="1"/>
  </si>
  <si>
    <t>学園FC</t>
    <rPh sb="0" eb="4">
      <t>ガクエンｆｃ</t>
    </rPh>
    <phoneticPr fontId="1"/>
  </si>
  <si>
    <t>5日</t>
    <rPh sb="1" eb="2">
      <t>カ</t>
    </rPh>
    <phoneticPr fontId="1"/>
  </si>
  <si>
    <t>東舞子SC主催交流試合</t>
    <rPh sb="0" eb="1">
      <t>ヒガシ</t>
    </rPh>
    <rPh sb="1" eb="3">
      <t>マイコ</t>
    </rPh>
    <rPh sb="7" eb="9">
      <t>コウリュウ</t>
    </rPh>
    <rPh sb="9" eb="11">
      <t>シアイ</t>
    </rPh>
    <phoneticPr fontId="1"/>
  </si>
  <si>
    <t>ロヴェスト神戸主催交流試合</t>
    <rPh sb="5" eb="7">
      <t>コウベ</t>
    </rPh>
    <rPh sb="9" eb="11">
      <t>コウリュウ</t>
    </rPh>
    <rPh sb="11" eb="13">
      <t>シアイ</t>
    </rPh>
    <phoneticPr fontId="1"/>
  </si>
  <si>
    <t>レッドスターFC主催交流試合</t>
    <rPh sb="10" eb="12">
      <t>コウリュウ</t>
    </rPh>
    <rPh sb="12" eb="14">
      <t>シアイ</t>
    </rPh>
    <phoneticPr fontId="1"/>
  </si>
  <si>
    <t>東舞子SC主催交流試合</t>
    <phoneticPr fontId="1"/>
  </si>
  <si>
    <t>新多聞SC主催交流試合</t>
    <phoneticPr fontId="1"/>
  </si>
  <si>
    <t>井吹台SC主催交流試合</t>
    <rPh sb="0" eb="2">
      <t>イブキ</t>
    </rPh>
    <rPh sb="2" eb="3">
      <t>ダイ</t>
    </rPh>
    <phoneticPr fontId="1"/>
  </si>
  <si>
    <t>FC玉津主催交流試合</t>
    <phoneticPr fontId="1"/>
  </si>
  <si>
    <t>やまてSC主催交流試合</t>
    <rPh sb="7" eb="9">
      <t>コウリュウ</t>
    </rPh>
    <rPh sb="9" eb="11">
      <t>シアイ</t>
    </rPh>
    <phoneticPr fontId="1"/>
  </si>
  <si>
    <t>岩岡FC主催交流試合</t>
    <rPh sb="0" eb="2">
      <t>イワオカ</t>
    </rPh>
    <rPh sb="6" eb="8">
      <t>コウリュウ</t>
    </rPh>
    <rPh sb="8" eb="10">
      <t>シアイ</t>
    </rPh>
    <phoneticPr fontId="1"/>
  </si>
  <si>
    <t>アミティエSC東播磨主催交流試合</t>
    <rPh sb="7" eb="8">
      <t>ヒガシ</t>
    </rPh>
    <rPh sb="8" eb="10">
      <t>ハリマ</t>
    </rPh>
    <rPh sb="12" eb="14">
      <t>コウリュウ</t>
    </rPh>
    <rPh sb="14" eb="16">
      <t>シアイ</t>
    </rPh>
    <phoneticPr fontId="1"/>
  </si>
  <si>
    <r>
      <t xml:space="preserve">交流試合
</t>
    </r>
    <r>
      <rPr>
        <sz val="8"/>
        <rFont val="Meiryo UI"/>
        <family val="3"/>
        <charset val="128"/>
      </rPr>
      <t>※2年生と合同チームで参加</t>
    </r>
    <rPh sb="0" eb="2">
      <t>コウリュウ</t>
    </rPh>
    <rPh sb="2" eb="4">
      <t>シアイ</t>
    </rPh>
    <phoneticPr fontId="1"/>
  </si>
  <si>
    <t>新多聞SC主催交流試合</t>
    <rPh sb="0" eb="1">
      <t>シン</t>
    </rPh>
    <rPh sb="1" eb="3">
      <t>タモン</t>
    </rPh>
    <phoneticPr fontId="1"/>
  </si>
  <si>
    <t>FC玉津主催交流試合</t>
    <rPh sb="2" eb="4">
      <t>タマツ</t>
    </rPh>
    <phoneticPr fontId="1"/>
  </si>
  <si>
    <t>岩岡FC主催交流試合</t>
    <rPh sb="0" eb="2">
      <t>イワオカ</t>
    </rPh>
    <phoneticPr fontId="1"/>
  </si>
  <si>
    <t>三樹平田SC主催交流試合</t>
    <rPh sb="0" eb="1">
      <t>サン</t>
    </rPh>
    <rPh sb="1" eb="2">
      <t>ジュ</t>
    </rPh>
    <rPh sb="2" eb="4">
      <t>ヒラタ</t>
    </rPh>
    <phoneticPr fontId="1"/>
  </si>
  <si>
    <t>FC玉津・FCフレスカ神戸主催交流試合</t>
    <rPh sb="2" eb="4">
      <t>タマツ</t>
    </rPh>
    <rPh sb="11" eb="13">
      <t>コウベ</t>
    </rPh>
    <phoneticPr fontId="1"/>
  </si>
  <si>
    <t>長尾WFC主催交流試合
（優勝／5チーム）
MVP：壇上 凛人</t>
    <rPh sb="0" eb="2">
      <t>ナガオ</t>
    </rPh>
    <rPh sb="13" eb="15">
      <t>ユウショウ</t>
    </rPh>
    <rPh sb="26" eb="28">
      <t>ダンジョウ</t>
    </rPh>
    <rPh sb="29" eb="30">
      <t>リン</t>
    </rPh>
    <rPh sb="30" eb="31">
      <t>ヒト</t>
    </rPh>
    <phoneticPr fontId="1"/>
  </si>
  <si>
    <t>桃山台SC主催交流試合</t>
    <rPh sb="0" eb="3">
      <t>モモヤマダイ</t>
    </rPh>
    <phoneticPr fontId="1"/>
  </si>
  <si>
    <t>西宮SS主催交流試合</t>
    <rPh sb="0" eb="2">
      <t>ニシノミヤ</t>
    </rPh>
    <phoneticPr fontId="1"/>
  </si>
  <si>
    <t>パルセイロ稲美FC主催交流試合</t>
    <rPh sb="5" eb="7">
      <t>イナミ</t>
    </rPh>
    <phoneticPr fontId="1"/>
  </si>
  <si>
    <t>西宮SS主催交流試合</t>
    <phoneticPr fontId="1"/>
  </si>
  <si>
    <t>三樹平田SC主催交流試合</t>
    <phoneticPr fontId="1"/>
  </si>
  <si>
    <t>北五葉SC主催交流試合</t>
    <rPh sb="0" eb="1">
      <t>キタ</t>
    </rPh>
    <rPh sb="1" eb="3">
      <t>ゴヨウ</t>
    </rPh>
    <phoneticPr fontId="1"/>
  </si>
  <si>
    <t>有瀬SC主催交流試合</t>
    <rPh sb="0" eb="2">
      <t>アリセ</t>
    </rPh>
    <phoneticPr fontId="1"/>
  </si>
  <si>
    <t>合宿交流試合</t>
    <rPh sb="0" eb="2">
      <t>ガッシュク</t>
    </rPh>
    <phoneticPr fontId="1"/>
  </si>
  <si>
    <t>多井畑FC主催交流試合</t>
    <rPh sb="0" eb="3">
      <t>タイノハタ</t>
    </rPh>
    <phoneticPr fontId="1"/>
  </si>
  <si>
    <t>多井畑FC主催交流試合</t>
    <phoneticPr fontId="1"/>
  </si>
  <si>
    <t>有瀬SC主催交流試合</t>
    <phoneticPr fontId="1"/>
  </si>
  <si>
    <t>岩岡FC主催交流試合</t>
    <phoneticPr fontId="1"/>
  </si>
  <si>
    <t>高羽FC主催交流試合</t>
    <phoneticPr fontId="1"/>
  </si>
  <si>
    <t>合宿交流試合</t>
    <phoneticPr fontId="1"/>
  </si>
  <si>
    <t>交流試合</t>
    <phoneticPr fontId="1"/>
  </si>
  <si>
    <t>AC高砂主催交流試合</t>
    <rPh sb="2" eb="4">
      <t>タカサゴ</t>
    </rPh>
    <phoneticPr fontId="1"/>
  </si>
  <si>
    <t>学園FC主催交流試合</t>
    <rPh sb="0" eb="2">
      <t>ガクエン</t>
    </rPh>
    <rPh sb="4" eb="6">
      <t>シュサイ</t>
    </rPh>
    <phoneticPr fontId="1"/>
  </si>
  <si>
    <t>みさきFC主催交流試合</t>
    <phoneticPr fontId="1"/>
  </si>
  <si>
    <t>スポーツネットSC主催交流試合</t>
    <phoneticPr fontId="1"/>
  </si>
  <si>
    <t>東舞子SC主催交流試合</t>
    <rPh sb="0" eb="3">
      <t>ヒガシマイコ</t>
    </rPh>
    <phoneticPr fontId="1"/>
  </si>
  <si>
    <t>センアーノ神戸主催交流試合</t>
    <rPh sb="5" eb="7">
      <t>コウベ</t>
    </rPh>
    <phoneticPr fontId="1"/>
  </si>
  <si>
    <t>FCうりぼう主催交流試合</t>
    <phoneticPr fontId="1"/>
  </si>
  <si>
    <t>-</t>
    <phoneticPr fontId="1"/>
  </si>
  <si>
    <t>准梧、瑛太郎</t>
    <rPh sb="0" eb="1">
      <t>ジュン</t>
    </rPh>
    <rPh sb="1" eb="2">
      <t>ゴ</t>
    </rPh>
    <rPh sb="3" eb="6">
      <t>エイタロウ</t>
    </rPh>
    <phoneticPr fontId="1"/>
  </si>
  <si>
    <t>瑛太郎</t>
    <rPh sb="0" eb="3">
      <t>エイタロウ</t>
    </rPh>
    <phoneticPr fontId="1"/>
  </si>
  <si>
    <t>7月</t>
    <rPh sb="1" eb="2">
      <t>ガツ</t>
    </rPh>
    <phoneticPr fontId="1"/>
  </si>
  <si>
    <t>-</t>
    <phoneticPr fontId="1"/>
  </si>
  <si>
    <t>12日</t>
    <rPh sb="2" eb="3">
      <t>ニチ</t>
    </rPh>
    <phoneticPr fontId="1"/>
  </si>
  <si>
    <t>曇り</t>
    <rPh sb="0" eb="1">
      <t>クモ</t>
    </rPh>
    <phoneticPr fontId="1"/>
  </si>
  <si>
    <t>向洋小学校</t>
    <rPh sb="0" eb="1">
      <t>コウ</t>
    </rPh>
    <rPh sb="1" eb="2">
      <t>ヨウ</t>
    </rPh>
    <rPh sb="2" eb="5">
      <t>ショウガッコウ</t>
    </rPh>
    <phoneticPr fontId="1"/>
  </si>
  <si>
    <t>センアーノ神戸主催交流試合</t>
    <phoneticPr fontId="1"/>
  </si>
  <si>
    <t>センアーノ神戸</t>
    <phoneticPr fontId="1"/>
  </si>
  <si>
    <t>△</t>
    <phoneticPr fontId="1"/>
  </si>
  <si>
    <t>●</t>
    <phoneticPr fontId="1"/>
  </si>
  <si>
    <t>快</t>
    <rPh sb="0" eb="1">
      <t>カイ</t>
    </rPh>
    <phoneticPr fontId="1"/>
  </si>
  <si>
    <t>瑛太郎</t>
    <rPh sb="0" eb="3">
      <t>エイタロウ</t>
    </rPh>
    <phoneticPr fontId="1"/>
  </si>
  <si>
    <t>快、瑛太郎</t>
    <rPh sb="0" eb="1">
      <t>カイ</t>
    </rPh>
    <rPh sb="2" eb="5">
      <t>エイタロウ</t>
    </rPh>
    <phoneticPr fontId="1"/>
  </si>
  <si>
    <t>室谷公園</t>
    <rPh sb="0" eb="2">
      <t>ムロタニ</t>
    </rPh>
    <rPh sb="2" eb="4">
      <t>コウエン</t>
    </rPh>
    <phoneticPr fontId="1"/>
  </si>
  <si>
    <t>19日</t>
    <rPh sb="2" eb="3">
      <t>ニチ</t>
    </rPh>
    <phoneticPr fontId="1"/>
  </si>
  <si>
    <t>新多聞SC</t>
    <rPh sb="0" eb="3">
      <t>シンタモン</t>
    </rPh>
    <phoneticPr fontId="1"/>
  </si>
  <si>
    <t>霞ヶ丘学園SC</t>
    <rPh sb="0" eb="3">
      <t>カスミガオカ</t>
    </rPh>
    <rPh sb="3" eb="5">
      <t>ガクエン</t>
    </rPh>
    <phoneticPr fontId="1"/>
  </si>
  <si>
    <t>○</t>
    <phoneticPr fontId="1"/>
  </si>
  <si>
    <t>詠大、快</t>
    <rPh sb="0" eb="1">
      <t>エイ</t>
    </rPh>
    <rPh sb="1" eb="2">
      <t>タ</t>
    </rPh>
    <rPh sb="3" eb="4">
      <t>カイ</t>
    </rPh>
    <phoneticPr fontId="1"/>
  </si>
  <si>
    <t>雨</t>
    <rPh sb="0" eb="1">
      <t>アメ</t>
    </rPh>
    <phoneticPr fontId="1"/>
  </si>
  <si>
    <t>井吹台SCB</t>
    <rPh sb="0" eb="6">
      <t>イブキダイｓｃｂ</t>
    </rPh>
    <phoneticPr fontId="1"/>
  </si>
  <si>
    <t>旭FCジュニア</t>
    <rPh sb="0" eb="3">
      <t>アサヒｆｃ</t>
    </rPh>
    <phoneticPr fontId="1"/>
  </si>
  <si>
    <t>井吹台SCA</t>
    <phoneticPr fontId="1"/>
  </si>
  <si>
    <t>井吹台SC U-11</t>
    <phoneticPr fontId="1"/>
  </si>
  <si>
    <t>○</t>
    <phoneticPr fontId="1"/>
  </si>
  <si>
    <t>新多聞SCチャレンジカップ
（準優勝／12チーム）
MVP：伊原 詠大</t>
    <rPh sb="0" eb="5">
      <t>シンタモンｓｃ</t>
    </rPh>
    <rPh sb="15" eb="18">
      <t>ジュンユウショウ</t>
    </rPh>
    <rPh sb="30" eb="32">
      <t>イハラ</t>
    </rPh>
    <rPh sb="33" eb="34">
      <t>エイ</t>
    </rPh>
    <rPh sb="34" eb="35">
      <t>タ</t>
    </rPh>
    <phoneticPr fontId="1"/>
  </si>
  <si>
    <t>嵐士、瑛太郎</t>
    <rPh sb="0" eb="2">
      <t>アラシ</t>
    </rPh>
    <rPh sb="3" eb="6">
      <t>エイタロウ</t>
    </rPh>
    <phoneticPr fontId="1"/>
  </si>
  <si>
    <t>准梧×2、詠大、温大、瑛太郎、塁翔</t>
    <rPh sb="8" eb="9">
      <t>ハル</t>
    </rPh>
    <rPh sb="9" eb="10">
      <t>ヒロ</t>
    </rPh>
    <rPh sb="11" eb="14">
      <t>エイタロウ</t>
    </rPh>
    <rPh sb="15" eb="16">
      <t>ルイ</t>
    </rPh>
    <rPh sb="16" eb="17">
      <t>ト</t>
    </rPh>
    <phoneticPr fontId="1"/>
  </si>
  <si>
    <t>迦伊×2、准梧、詠大×2、瑛太郎</t>
    <rPh sb="0" eb="1">
      <t>カ</t>
    </rPh>
    <rPh sb="1" eb="2">
      <t>イ</t>
    </rPh>
    <phoneticPr fontId="1"/>
  </si>
  <si>
    <t>詠大</t>
    <phoneticPr fontId="1"/>
  </si>
  <si>
    <t>准梧×2、詠大</t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</si>
  <si>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</si>
  <si>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</si>
  <si>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赤穂海浜公園_芝生</t>
    <rPh sb="0" eb="2">
      <t>アコウ</t>
    </rPh>
    <rPh sb="2" eb="6">
      <t>カイヒンコウエン</t>
    </rPh>
    <phoneticPr fontId="1"/>
  </si>
  <si>
    <t>KFP岩岡_芝生</t>
    <phoneticPr fontId="1"/>
  </si>
  <si>
    <t>しあわせの村_芝生</t>
    <rPh sb="7" eb="9">
      <t>シバフ</t>
    </rPh>
    <phoneticPr fontId="1"/>
  </si>
  <si>
    <t>KFP岩岡_芝生</t>
    <rPh sb="3" eb="5">
      <t>イワオカ</t>
    </rPh>
    <rPh sb="6" eb="8">
      <t>シバフ</t>
    </rPh>
    <phoneticPr fontId="1"/>
  </si>
  <si>
    <t>いぶきの森球技場_芝生</t>
    <rPh sb="4" eb="5">
      <t>モリ</t>
    </rPh>
    <rPh sb="5" eb="7">
      <t>キュウギ</t>
    </rPh>
    <rPh sb="7" eb="8">
      <t>ジョウ</t>
    </rPh>
    <phoneticPr fontId="1"/>
  </si>
  <si>
    <t>王子スタジアム_芝生</t>
    <rPh sb="0" eb="2">
      <t>オウジ</t>
    </rPh>
    <phoneticPr fontId="1"/>
  </si>
  <si>
    <t>三木防災公園_芝生</t>
    <phoneticPr fontId="1"/>
  </si>
  <si>
    <t>しあわせの村_芝生</t>
    <rPh sb="5" eb="6">
      <t>ムラ</t>
    </rPh>
    <rPh sb="7" eb="9">
      <t>シバフ</t>
    </rPh>
    <phoneticPr fontId="1"/>
  </si>
  <si>
    <t>しあわせの村_芝生</t>
    <phoneticPr fontId="1"/>
  </si>
  <si>
    <t>播磨光都サッカー場_芝生</t>
    <phoneticPr fontId="1"/>
  </si>
  <si>
    <t>しあわせの村_土</t>
    <rPh sb="5" eb="6">
      <t>ムラ</t>
    </rPh>
    <rPh sb="7" eb="8">
      <t>ツチ</t>
    </rPh>
    <phoneticPr fontId="1"/>
  </si>
  <si>
    <t>播磨光都サッカー場_芝生</t>
    <rPh sb="0" eb="2">
      <t>ハリマ</t>
    </rPh>
    <rPh sb="2" eb="3">
      <t>ヒカリ</t>
    </rPh>
    <rPh sb="3" eb="4">
      <t>ト</t>
    </rPh>
    <rPh sb="8" eb="9">
      <t>ジョウ</t>
    </rPh>
    <phoneticPr fontId="1"/>
  </si>
  <si>
    <t>佐野運動公園_芝生</t>
    <rPh sb="0" eb="2">
      <t>サノ</t>
    </rPh>
    <rPh sb="2" eb="4">
      <t>ウンドウ</t>
    </rPh>
    <rPh sb="4" eb="6">
      <t>コウエン</t>
    </rPh>
    <phoneticPr fontId="1"/>
  </si>
  <si>
    <t>しあわせの村_芝生</t>
    <rPh sb="5" eb="6">
      <t>ムラ</t>
    </rPh>
    <phoneticPr fontId="1"/>
  </si>
  <si>
    <t>ユニバー記念競技場_芝生</t>
    <rPh sb="4" eb="6">
      <t>キネン</t>
    </rPh>
    <rPh sb="6" eb="9">
      <t>キョウギジョウ</t>
    </rPh>
    <phoneticPr fontId="1"/>
  </si>
  <si>
    <t>花屋敷グラウンド_芝生</t>
    <rPh sb="0" eb="3">
      <t>ハナヤシキ</t>
    </rPh>
    <rPh sb="9" eb="11">
      <t>シバフ</t>
    </rPh>
    <phoneticPr fontId="1"/>
  </si>
  <si>
    <t>服部緑地人工芝サッカー場
（芝生）</t>
  </si>
  <si>
    <t>美作ラグビー･サッカー場_芝生</t>
    <rPh sb="0" eb="2">
      <t>ミマサカ</t>
    </rPh>
    <rPh sb="11" eb="12">
      <t>ジョウ</t>
    </rPh>
    <phoneticPr fontId="1"/>
  </si>
  <si>
    <t>カネカ高砂グラウンド_芝生</t>
    <rPh sb="3" eb="5">
      <t>タカサゴ</t>
    </rPh>
    <rPh sb="11" eb="13">
      <t>シバフ</t>
    </rPh>
    <phoneticPr fontId="1"/>
  </si>
  <si>
    <t>RAGAZZI BALDI</t>
    <phoneticPr fontId="1"/>
  </si>
  <si>
    <t>レッドスターFC</t>
    <phoneticPr fontId="1"/>
  </si>
  <si>
    <t>長岡京SS</t>
    <rPh sb="0" eb="3">
      <t>ナガオカキョウ</t>
    </rPh>
    <phoneticPr fontId="1"/>
  </si>
  <si>
    <t>セレゾンSS</t>
    <phoneticPr fontId="1"/>
  </si>
  <si>
    <t>A.Z.R</t>
    <phoneticPr fontId="1"/>
  </si>
  <si>
    <t>2日</t>
    <rPh sb="1" eb="2">
      <t>ニチ</t>
    </rPh>
    <phoneticPr fontId="1"/>
  </si>
  <si>
    <t>○</t>
    <phoneticPr fontId="1"/>
  </si>
  <si>
    <t>快、凛人</t>
    <phoneticPr fontId="1"/>
  </si>
  <si>
    <t>准梧×2、瑛太郎</t>
    <phoneticPr fontId="1"/>
  </si>
  <si>
    <t>快、瑛太郎×3、OG</t>
    <phoneticPr fontId="1"/>
  </si>
  <si>
    <t>FCフレスカ神戸A</t>
    <phoneticPr fontId="1"/>
  </si>
  <si>
    <t>FCフレスカ神戸B</t>
    <phoneticPr fontId="1"/>
  </si>
  <si>
    <t>ボルト東山FC</t>
    <rPh sb="3" eb="5">
      <t>ヒガシヤマ</t>
    </rPh>
    <phoneticPr fontId="1"/>
  </si>
  <si>
    <t>FCフレスカ神戸B</t>
    <phoneticPr fontId="1"/>
  </si>
  <si>
    <t>交流試合</t>
    <phoneticPr fontId="1"/>
  </si>
  <si>
    <t>RAGAZZI BALDI
（3位／12チーム）</t>
    <phoneticPr fontId="1"/>
  </si>
  <si>
    <t>△</t>
    <phoneticPr fontId="1"/>
  </si>
  <si>
    <t>●</t>
    <phoneticPr fontId="1"/>
  </si>
  <si>
    <t>瑛太郎</t>
    <phoneticPr fontId="1"/>
  </si>
  <si>
    <t>准梧、瑛太郎×2</t>
    <phoneticPr fontId="1"/>
  </si>
  <si>
    <t>准梧、快、嵐士</t>
    <phoneticPr fontId="1"/>
  </si>
  <si>
    <t>-</t>
    <phoneticPr fontId="1"/>
  </si>
  <si>
    <t>8日</t>
    <rPh sb="1" eb="2">
      <t>カ</t>
    </rPh>
    <phoneticPr fontId="1"/>
  </si>
  <si>
    <t>三樹小学校</t>
    <rPh sb="0" eb="5">
      <t>サンジュショウガッコウ</t>
    </rPh>
    <phoneticPr fontId="1"/>
  </si>
  <si>
    <t>御津SSD</t>
    <rPh sb="0" eb="5">
      <t>ミツｓｓｄ</t>
    </rPh>
    <phoneticPr fontId="1"/>
  </si>
  <si>
    <t>三樹平田SCB</t>
    <rPh sb="0" eb="4">
      <t>サンジュヒラタ</t>
    </rPh>
    <phoneticPr fontId="1"/>
  </si>
  <si>
    <t>FC玉津</t>
    <rPh sb="2" eb="4">
      <t>タマツ</t>
    </rPh>
    <phoneticPr fontId="1"/>
  </si>
  <si>
    <t>10日</t>
    <rPh sb="2" eb="3">
      <t>カ</t>
    </rPh>
    <phoneticPr fontId="1"/>
  </si>
  <si>
    <t>ぜんぼうグリーンパーク</t>
    <phoneticPr fontId="1"/>
  </si>
  <si>
    <t>Amizade CUP
（優勝／6チーム）</t>
    <phoneticPr fontId="1"/>
  </si>
  <si>
    <t>Amizade CUP
（優勝／7チーム）</t>
    <rPh sb="13" eb="15">
      <t>ユウショウ</t>
    </rPh>
    <phoneticPr fontId="1"/>
  </si>
  <si>
    <t>アミザージ神野SC A</t>
    <rPh sb="5" eb="9">
      <t>カミノｓｃ</t>
    </rPh>
    <phoneticPr fontId="1"/>
  </si>
  <si>
    <t>アミザージ神野SC B</t>
    <rPh sb="5" eb="9">
      <t>カミノｓｃ</t>
    </rPh>
    <phoneticPr fontId="1"/>
  </si>
  <si>
    <t>アミザージ神野SC</t>
    <rPh sb="5" eb="9">
      <t>カミノｓｃ</t>
    </rPh>
    <phoneticPr fontId="1"/>
  </si>
  <si>
    <t>Amizade CUP：優勝/6チーム</t>
    <phoneticPr fontId="1"/>
  </si>
  <si>
    <t>アミザージ神野SCA</t>
    <rPh sb="5" eb="9">
      <t>カミノｓｃ</t>
    </rPh>
    <phoneticPr fontId="1"/>
  </si>
  <si>
    <t>アミザージ神野SC主催交流試合</t>
    <rPh sb="5" eb="9">
      <t>カミノｓｃ</t>
    </rPh>
    <rPh sb="9" eb="11">
      <t>シュサイ</t>
    </rPh>
    <phoneticPr fontId="1"/>
  </si>
  <si>
    <t>アミザージ神野SC</t>
    <rPh sb="5" eb="9">
      <t>カミノｓｃ</t>
    </rPh>
    <phoneticPr fontId="1"/>
  </si>
  <si>
    <t>FCリベルテ氷上</t>
    <rPh sb="6" eb="8">
      <t>ヒカミ</t>
    </rPh>
    <phoneticPr fontId="1"/>
  </si>
  <si>
    <t>西須摩SC</t>
    <rPh sb="0" eb="3">
      <t>ニシスマ</t>
    </rPh>
    <phoneticPr fontId="1"/>
  </si>
  <si>
    <t>但馬SCリベルテ</t>
    <rPh sb="0" eb="4">
      <t>タジマｓｃ</t>
    </rPh>
    <phoneticPr fontId="1"/>
  </si>
  <si>
    <t>明石少年FC</t>
    <rPh sb="0" eb="2">
      <t>アカシ</t>
    </rPh>
    <rPh sb="2" eb="4">
      <t>ショウネン</t>
    </rPh>
    <phoneticPr fontId="1"/>
  </si>
  <si>
    <t>若草SSC</t>
    <rPh sb="0" eb="2">
      <t>ワカクサ</t>
    </rPh>
    <phoneticPr fontId="1"/>
  </si>
  <si>
    <t>●</t>
    <phoneticPr fontId="1"/>
  </si>
  <si>
    <t>○</t>
    <phoneticPr fontId="1"/>
  </si>
  <si>
    <t>迦伊、凛人、瑛太郎×2</t>
    <rPh sb="0" eb="1">
      <t>カ</t>
    </rPh>
    <rPh sb="1" eb="2">
      <t>イ</t>
    </rPh>
    <rPh sb="3" eb="5">
      <t>リンヒト</t>
    </rPh>
    <phoneticPr fontId="1"/>
  </si>
  <si>
    <t>瑛太郎</t>
    <phoneticPr fontId="1"/>
  </si>
  <si>
    <t>准梧×3</t>
    <phoneticPr fontId="1"/>
  </si>
  <si>
    <t>三樹平田カップ
（3位／8チーム）
MVP：細谷 迦伊</t>
    <rPh sb="0" eb="2">
      <t>サンジュ</t>
    </rPh>
    <rPh sb="2" eb="4">
      <t>ヒラタ</t>
    </rPh>
    <rPh sb="22" eb="24">
      <t>ホソタニ</t>
    </rPh>
    <rPh sb="25" eb="26">
      <t>カ</t>
    </rPh>
    <rPh sb="26" eb="27">
      <t>イ</t>
    </rPh>
    <phoneticPr fontId="1"/>
  </si>
  <si>
    <t>○</t>
    <phoneticPr fontId="1"/>
  </si>
  <si>
    <t>●</t>
    <phoneticPr fontId="1"/>
  </si>
  <si>
    <t>迦伊</t>
    <phoneticPr fontId="1"/>
  </si>
  <si>
    <t>准梧、詠大、温大、葦土、瑛太郎×2、OG</t>
    <rPh sb="9" eb="10">
      <t>イ</t>
    </rPh>
    <rPh sb="10" eb="11">
      <t>ト</t>
    </rPh>
    <phoneticPr fontId="1"/>
  </si>
  <si>
    <t>-</t>
    <phoneticPr fontId="1"/>
  </si>
  <si>
    <t>22日</t>
    <rPh sb="2" eb="3">
      <t>ニチ</t>
    </rPh>
    <phoneticPr fontId="1"/>
  </si>
  <si>
    <t>明石FCB</t>
    <rPh sb="0" eb="2">
      <t>アカシ</t>
    </rPh>
    <phoneticPr fontId="1"/>
  </si>
  <si>
    <t>明石FCA</t>
    <phoneticPr fontId="1"/>
  </si>
  <si>
    <t>○</t>
    <phoneticPr fontId="1"/>
  </si>
  <si>
    <t>子午線カップ
（優勝／8チーム）
MVP：内橋 快</t>
    <rPh sb="0" eb="3">
      <t>シゴセン</t>
    </rPh>
    <rPh sb="8" eb="10">
      <t>ユウショウ</t>
    </rPh>
    <rPh sb="21" eb="23">
      <t>ウチハシ</t>
    </rPh>
    <rPh sb="24" eb="25">
      <t>カイ</t>
    </rPh>
    <phoneticPr fontId="1"/>
  </si>
  <si>
    <t>准梧、快、瑛太郎</t>
    <phoneticPr fontId="1"/>
  </si>
  <si>
    <t>迦伊、詠大、快×2</t>
    <phoneticPr fontId="1"/>
  </si>
  <si>
    <t>ウインターカップ
（3位／12チーム）
MVP：上田 葦土</t>
    <rPh sb="24" eb="26">
      <t>ウエダ</t>
    </rPh>
    <rPh sb="27" eb="29">
      <t>イト</t>
    </rPh>
    <phoneticPr fontId="1"/>
  </si>
  <si>
    <t>23日</t>
    <rPh sb="2" eb="3">
      <t>ニチ</t>
    </rPh>
    <phoneticPr fontId="1"/>
  </si>
  <si>
    <t>晴れ</t>
    <phoneticPr fontId="1"/>
  </si>
  <si>
    <t>SCクリヴォーネ</t>
    <phoneticPr fontId="1"/>
  </si>
  <si>
    <t>FCフレスカ神戸</t>
    <phoneticPr fontId="1"/>
  </si>
  <si>
    <t>北五葉SC</t>
    <rPh sb="0" eb="1">
      <t>キタ</t>
    </rPh>
    <rPh sb="1" eb="3">
      <t>ゴヨウ</t>
    </rPh>
    <phoneticPr fontId="1"/>
  </si>
  <si>
    <t>○</t>
    <phoneticPr fontId="1"/>
  </si>
  <si>
    <t>快、嵐士</t>
    <phoneticPr fontId="1"/>
  </si>
  <si>
    <t>嵐士、瑛太郎</t>
    <phoneticPr fontId="1"/>
  </si>
  <si>
    <t>温大、凛人</t>
    <phoneticPr fontId="1"/>
  </si>
  <si>
    <t>迦伊、凛人×2、OG</t>
    <phoneticPr fontId="1"/>
  </si>
  <si>
    <t>北五葉SCサマーカップ
（優勝／8チーム）
MVP：谷田 准梧</t>
    <rPh sb="0" eb="3">
      <t>キタゴヨウ</t>
    </rPh>
    <rPh sb="26" eb="28">
      <t>タニタ</t>
    </rPh>
    <rPh sb="29" eb="30">
      <t>ジュン</t>
    </rPh>
    <rPh sb="30" eb="31">
      <t>ゴ</t>
    </rPh>
    <phoneticPr fontId="1"/>
  </si>
  <si>
    <t>晴れ</t>
    <rPh sb="0" eb="1">
      <t>ハ</t>
    </rPh>
    <phoneticPr fontId="1"/>
  </si>
  <si>
    <t>30日</t>
    <rPh sb="2" eb="3">
      <t>ニチ</t>
    </rPh>
    <phoneticPr fontId="1"/>
  </si>
  <si>
    <t>三木協同学苑G</t>
    <phoneticPr fontId="1"/>
  </si>
  <si>
    <t>西須摩SC</t>
    <phoneticPr fontId="1"/>
  </si>
  <si>
    <t>西須摩SC主催交流試合</t>
    <phoneticPr fontId="1"/>
  </si>
  <si>
    <t>○</t>
    <phoneticPr fontId="1"/>
  </si>
  <si>
    <t>塁翔</t>
    <rPh sb="0" eb="2">
      <t>ルイト</t>
    </rPh>
    <phoneticPr fontId="1"/>
  </si>
  <si>
    <t>-</t>
    <phoneticPr fontId="1"/>
  </si>
  <si>
    <t>9月</t>
    <rPh sb="1" eb="2">
      <t>ガツ</t>
    </rPh>
    <phoneticPr fontId="1"/>
  </si>
  <si>
    <t>エベイユFC主催交流試合</t>
    <rPh sb="6" eb="8">
      <t>シュサイ</t>
    </rPh>
    <rPh sb="8" eb="12">
      <t>コウリュウシアイ</t>
    </rPh>
    <phoneticPr fontId="1"/>
  </si>
  <si>
    <t>エベイユFC</t>
    <phoneticPr fontId="1"/>
  </si>
  <si>
    <t>井吹台SC</t>
    <rPh sb="0" eb="3">
      <t>イブキダイ</t>
    </rPh>
    <phoneticPr fontId="1"/>
  </si>
  <si>
    <t>13日</t>
    <rPh sb="2" eb="3">
      <t>ニチ</t>
    </rPh>
    <phoneticPr fontId="1"/>
  </si>
  <si>
    <t>KFP岩岡_土</t>
    <rPh sb="6" eb="7">
      <t>ツチ</t>
    </rPh>
    <phoneticPr fontId="1"/>
  </si>
  <si>
    <t>FC玉津</t>
    <rPh sb="2" eb="4">
      <t>タマツ</t>
    </rPh>
    <phoneticPr fontId="1"/>
  </si>
  <si>
    <t>-</t>
    <phoneticPr fontId="1"/>
  </si>
  <si>
    <t>20日</t>
    <rPh sb="2" eb="3">
      <t>カ</t>
    </rPh>
    <phoneticPr fontId="1"/>
  </si>
  <si>
    <t>WEST U-12リーグ戦</t>
    <phoneticPr fontId="1"/>
  </si>
  <si>
    <t>井吹台SCB</t>
    <rPh sb="0" eb="3">
      <t>イブキダイ</t>
    </rPh>
    <phoneticPr fontId="1"/>
  </si>
  <si>
    <t>○</t>
    <phoneticPr fontId="1"/>
  </si>
  <si>
    <t>嵐士、温大</t>
    <phoneticPr fontId="1"/>
  </si>
  <si>
    <t>准梧×3、詠大、瑛太郎×2</t>
    <phoneticPr fontId="1"/>
  </si>
  <si>
    <t>井吹台SCA</t>
    <rPh sb="0" eb="3">
      <t>イブキダイ</t>
    </rPh>
    <phoneticPr fontId="1"/>
  </si>
  <si>
    <t>ロヴェスト神戸</t>
    <phoneticPr fontId="1"/>
  </si>
  <si>
    <t>11日</t>
    <rPh sb="2" eb="3">
      <t>ニチ</t>
    </rPh>
    <phoneticPr fontId="1"/>
  </si>
  <si>
    <t>10月</t>
    <rPh sb="2" eb="3">
      <t>ガツ</t>
    </rPh>
    <phoneticPr fontId="1"/>
  </si>
  <si>
    <t>嵐士、凛人、瑛太郎×3</t>
    <phoneticPr fontId="1"/>
  </si>
  <si>
    <t>18日</t>
    <rPh sb="2" eb="3">
      <t>ニチ</t>
    </rPh>
    <phoneticPr fontId="1"/>
  </si>
  <si>
    <t>KFP岩岡_土</t>
    <phoneticPr fontId="1"/>
  </si>
  <si>
    <t>全日神戸市予選</t>
    <rPh sb="0" eb="7">
      <t>ゼンニチコウベシヨセン</t>
    </rPh>
    <phoneticPr fontId="1"/>
  </si>
  <si>
    <t>ヨーケンFC</t>
    <phoneticPr fontId="1"/>
  </si>
  <si>
    <t>-</t>
    <phoneticPr fontId="1"/>
  </si>
  <si>
    <t>25日</t>
    <rPh sb="2" eb="3">
      <t>ニチ</t>
    </rPh>
    <phoneticPr fontId="1"/>
  </si>
  <si>
    <t>岩岡FC</t>
    <rPh sb="0" eb="2">
      <t>イワオカ</t>
    </rPh>
    <phoneticPr fontId="1"/>
  </si>
  <si>
    <t>○</t>
    <phoneticPr fontId="1"/>
  </si>
  <si>
    <t>詠大×2、快×2、嵐士、瑛太郎×2</t>
    <phoneticPr fontId="1"/>
  </si>
  <si>
    <t>嵐士</t>
    <phoneticPr fontId="1"/>
  </si>
  <si>
    <t>7日</t>
    <rPh sb="1" eb="2">
      <t>ニチ</t>
    </rPh>
    <phoneticPr fontId="1"/>
  </si>
  <si>
    <t>曇り</t>
    <rPh sb="0" eb="1">
      <t>クモ</t>
    </rPh>
    <phoneticPr fontId="1"/>
  </si>
  <si>
    <t>KFP岩岡_芝生</t>
    <phoneticPr fontId="1"/>
  </si>
  <si>
    <t>学園FC</t>
    <rPh sb="0" eb="2">
      <t>ガクエン</t>
    </rPh>
    <phoneticPr fontId="1"/>
  </si>
  <si>
    <t>○</t>
    <phoneticPr fontId="1"/>
  </si>
  <si>
    <t>准梧、詠大、嵐士、瑛太郎</t>
    <phoneticPr fontId="1"/>
  </si>
  <si>
    <t>11月</t>
    <rPh sb="2" eb="3">
      <t>ガツ</t>
    </rPh>
    <phoneticPr fontId="1"/>
  </si>
  <si>
    <t>8日</t>
    <rPh sb="1" eb="2">
      <t>カ</t>
    </rPh>
    <phoneticPr fontId="1"/>
  </si>
  <si>
    <t>室谷公園</t>
    <phoneticPr fontId="1"/>
  </si>
  <si>
    <t>井吹台SCA</t>
    <phoneticPr fontId="1"/>
  </si>
  <si>
    <t>FC玉津</t>
    <rPh sb="2" eb="4">
      <t>タマツ</t>
    </rPh>
    <phoneticPr fontId="1"/>
  </si>
  <si>
    <t>△</t>
    <phoneticPr fontId="1"/>
  </si>
  <si>
    <t>-</t>
    <phoneticPr fontId="1"/>
  </si>
  <si>
    <t>葦土、瑛太郎</t>
    <rPh sb="0" eb="1">
      <t>イ</t>
    </rPh>
    <rPh sb="1" eb="2">
      <t>ト</t>
    </rPh>
    <rPh sb="3" eb="6">
      <t>エイタロウ</t>
    </rPh>
    <phoneticPr fontId="1"/>
  </si>
  <si>
    <t>WEST U-12リーグ戦
（優勝/14チーム）</t>
    <phoneticPr fontId="1"/>
  </si>
  <si>
    <t>多井畑FC</t>
    <rPh sb="0" eb="4">
      <t>タイノハタｆ</t>
    </rPh>
    <phoneticPr fontId="1"/>
  </si>
  <si>
    <t>阿倍野JFC</t>
    <rPh sb="0" eb="3">
      <t>アベノ</t>
    </rPh>
    <phoneticPr fontId="1"/>
  </si>
  <si>
    <t>蓮池SC</t>
    <rPh sb="0" eb="2">
      <t>ハスイケ</t>
    </rPh>
    <phoneticPr fontId="1"/>
  </si>
  <si>
    <t>香寺SC</t>
    <phoneticPr fontId="1"/>
  </si>
  <si>
    <t>14日</t>
    <rPh sb="2" eb="3">
      <t>カ</t>
    </rPh>
    <phoneticPr fontId="1"/>
  </si>
  <si>
    <t>竜が台小学校</t>
    <rPh sb="0" eb="1">
      <t>リュウ</t>
    </rPh>
    <rPh sb="2" eb="3">
      <t>ダイ</t>
    </rPh>
    <rPh sb="3" eb="6">
      <t>ショウガッコウ</t>
    </rPh>
    <phoneticPr fontId="1"/>
  </si>
  <si>
    <t>●</t>
    <phoneticPr fontId="1"/>
  </si>
  <si>
    <t>塁翔×2</t>
    <rPh sb="0" eb="1">
      <t>ルイ</t>
    </rPh>
    <rPh sb="1" eb="2">
      <t>ト</t>
    </rPh>
    <phoneticPr fontId="1"/>
  </si>
  <si>
    <t>光佑(5年生)</t>
    <rPh sb="0" eb="1">
      <t>ヒカリ</t>
    </rPh>
    <rPh sb="1" eb="2">
      <t>ユウ</t>
    </rPh>
    <rPh sb="4" eb="6">
      <t>ネンセイ</t>
    </rPh>
    <phoneticPr fontId="1"/>
  </si>
  <si>
    <t>-</t>
    <phoneticPr fontId="1"/>
  </si>
  <si>
    <t>准梧、拓未(2年生)</t>
    <rPh sb="0" eb="1">
      <t>ジュン</t>
    </rPh>
    <rPh sb="1" eb="2">
      <t>ゴ</t>
    </rPh>
    <rPh sb="3" eb="5">
      <t>タクミ</t>
    </rPh>
    <rPh sb="7" eb="8">
      <t>ネン</t>
    </rPh>
    <rPh sb="8" eb="9">
      <t>セイ</t>
    </rPh>
    <phoneticPr fontId="1"/>
  </si>
  <si>
    <t>拓也、晴斗、勇真×2(2年生)</t>
    <rPh sb="0" eb="2">
      <t>タクヤ</t>
    </rPh>
    <rPh sb="3" eb="4">
      <t>ハル</t>
    </rPh>
    <rPh sb="4" eb="5">
      <t>ト</t>
    </rPh>
    <rPh sb="6" eb="7">
      <t>ユウ</t>
    </rPh>
    <rPh sb="7" eb="8">
      <t>マ</t>
    </rPh>
    <phoneticPr fontId="1"/>
  </si>
  <si>
    <r>
      <t xml:space="preserve">多井畑FCチャレンジカップ
（5位/5チーム）
</t>
    </r>
    <r>
      <rPr>
        <sz val="8"/>
        <color rgb="FF0000FF"/>
        <rFont val="Meiryo UI"/>
        <family val="3"/>
        <charset val="128"/>
      </rPr>
      <t>※トレセン活動のため5年生と合同チームで参加</t>
    </r>
  </si>
  <si>
    <t>FC玉津主催交流試合</t>
    <phoneticPr fontId="1"/>
  </si>
  <si>
    <t>22日</t>
    <rPh sb="2" eb="3">
      <t>ニチ</t>
    </rPh>
    <phoneticPr fontId="1"/>
  </si>
  <si>
    <t>小部キッズFC</t>
    <phoneticPr fontId="1"/>
  </si>
  <si>
    <t>北五葉SC</t>
    <rPh sb="0" eb="5">
      <t>キタゴヨウｓｃ</t>
    </rPh>
    <phoneticPr fontId="1"/>
  </si>
  <si>
    <t>三樹平田SC</t>
    <rPh sb="0" eb="6">
      <t>サンジュヒラタｓｃ</t>
    </rPh>
    <phoneticPr fontId="1"/>
  </si>
  <si>
    <t>○</t>
    <phoneticPr fontId="1"/>
  </si>
  <si>
    <t>准梧、葦土、瑛太郎、史哉</t>
    <rPh sb="10" eb="12">
      <t>フミヤ</t>
    </rPh>
    <phoneticPr fontId="1"/>
  </si>
  <si>
    <t>迦伊、准梧×2、温大、瑛太郎</t>
    <phoneticPr fontId="1"/>
  </si>
  <si>
    <t>迦伊、准梧、詠大、快、温大、瑛太郎</t>
    <phoneticPr fontId="1"/>
  </si>
  <si>
    <t>神戸弘陵高校_芝生</t>
    <rPh sb="0" eb="2">
      <t>コウベ</t>
    </rPh>
    <rPh sb="2" eb="3">
      <t>コウ</t>
    </rPh>
    <rPh sb="3" eb="4">
      <t>リョウ</t>
    </rPh>
    <rPh sb="4" eb="6">
      <t>コウコウ</t>
    </rPh>
    <phoneticPr fontId="1"/>
  </si>
  <si>
    <t>小野ゴールデンスターG_芝生</t>
    <phoneticPr fontId="1"/>
  </si>
  <si>
    <t>小野ゴールデンスターG_芝生</t>
    <rPh sb="0" eb="2">
      <t>オノ</t>
    </rPh>
    <rPh sb="12" eb="14">
      <t>シバフ</t>
    </rPh>
    <phoneticPr fontId="1"/>
  </si>
  <si>
    <t>29日</t>
    <rPh sb="2" eb="3">
      <t>ニチ</t>
    </rPh>
    <phoneticPr fontId="1"/>
  </si>
  <si>
    <t>サンブロススポーツフィールドしんぐう
（芝生）</t>
    <phoneticPr fontId="1"/>
  </si>
  <si>
    <t>東舞子SCB</t>
    <rPh sb="0" eb="3">
      <t>ヒガシマイコ</t>
    </rPh>
    <phoneticPr fontId="1"/>
  </si>
  <si>
    <t>FCパスィーノ伊丹鈴原Jr</t>
    <rPh sb="7" eb="9">
      <t>イタミ</t>
    </rPh>
    <rPh sb="9" eb="11">
      <t>スズハラ</t>
    </rPh>
    <phoneticPr fontId="1"/>
  </si>
  <si>
    <t>FCボノス</t>
    <phoneticPr fontId="1"/>
  </si>
  <si>
    <t>准梧×2、瑛太郎×3</t>
    <phoneticPr fontId="1"/>
  </si>
  <si>
    <t>詠大</t>
    <phoneticPr fontId="1"/>
  </si>
  <si>
    <t>-</t>
    <phoneticPr fontId="1"/>
  </si>
  <si>
    <t>准梧×2、詠大、快×2、瑛太郎</t>
    <phoneticPr fontId="1"/>
  </si>
  <si>
    <t>COPA SHINGU AMIZADE CUP
（準優勝/6チーム）</t>
    <rPh sb="25" eb="26">
      <t>ジュン</t>
    </rPh>
    <phoneticPr fontId="1"/>
  </si>
  <si>
    <t>竜が台小学校</t>
    <rPh sb="0" eb="1">
      <t>リュウ</t>
    </rPh>
    <rPh sb="2" eb="6">
      <t>ダイショウガッコウ</t>
    </rPh>
    <phoneticPr fontId="1"/>
  </si>
  <si>
    <t>5日</t>
    <rPh sb="1" eb="2">
      <t>カ</t>
    </rPh>
    <phoneticPr fontId="1"/>
  </si>
  <si>
    <t>高羽FC</t>
    <rPh sb="0" eb="4">
      <t>タカハｆｃ</t>
    </rPh>
    <phoneticPr fontId="1"/>
  </si>
  <si>
    <t>箕谷SC</t>
    <rPh sb="0" eb="4">
      <t>ミノタニｓｃ</t>
    </rPh>
    <phoneticPr fontId="1"/>
  </si>
  <si>
    <t>△</t>
    <phoneticPr fontId="1"/>
  </si>
  <si>
    <t>12月</t>
    <rPh sb="2" eb="3">
      <t>ガツ</t>
    </rPh>
    <phoneticPr fontId="1"/>
  </si>
  <si>
    <t>-</t>
    <phoneticPr fontId="1"/>
  </si>
  <si>
    <t>6日</t>
    <rPh sb="1" eb="2">
      <t>カ</t>
    </rPh>
    <phoneticPr fontId="1"/>
  </si>
  <si>
    <t>FCリベリオン</t>
    <phoneticPr fontId="1"/>
  </si>
  <si>
    <t>小部キッズFCB</t>
    <phoneticPr fontId="1"/>
  </si>
  <si>
    <t>FCうりぼう</t>
    <phoneticPr fontId="1"/>
  </si>
  <si>
    <t>-</t>
    <phoneticPr fontId="1"/>
  </si>
  <si>
    <t>後期六甲リーグ</t>
    <phoneticPr fontId="1"/>
  </si>
  <si>
    <t>多井畑FC</t>
    <rPh sb="0" eb="3">
      <t>タイノハタ</t>
    </rPh>
    <phoneticPr fontId="1"/>
  </si>
  <si>
    <t>多井畑FC</t>
    <phoneticPr fontId="1"/>
  </si>
  <si>
    <t>●</t>
    <phoneticPr fontId="1"/>
  </si>
  <si>
    <t>晴れ</t>
    <phoneticPr fontId="1"/>
  </si>
  <si>
    <t>-</t>
    <phoneticPr fontId="1"/>
  </si>
  <si>
    <t>迦伊×2、准梧、快、瑛太郎×2</t>
    <phoneticPr fontId="1"/>
  </si>
  <si>
    <t>アミザージ神野SCB</t>
    <phoneticPr fontId="1"/>
  </si>
  <si>
    <t>アミザージ神野SCA</t>
    <phoneticPr fontId="1"/>
  </si>
  <si>
    <t>篠山少年SC</t>
    <rPh sb="0" eb="2">
      <t>ササヤマ</t>
    </rPh>
    <rPh sb="2" eb="4">
      <t>ショウネン</t>
    </rPh>
    <phoneticPr fontId="1"/>
  </si>
  <si>
    <t>AWAJI FA</t>
    <phoneticPr fontId="1"/>
  </si>
  <si>
    <t>林田グラウンド</t>
    <rPh sb="0" eb="2">
      <t>ハヤシダ</t>
    </rPh>
    <phoneticPr fontId="1"/>
  </si>
  <si>
    <t>19日</t>
    <rPh sb="2" eb="3">
      <t>ニチ</t>
    </rPh>
    <phoneticPr fontId="1"/>
  </si>
  <si>
    <t>COPA SHINGU AMIZADE CUP
（準優勝/7チーム）</t>
    <phoneticPr fontId="1"/>
  </si>
  <si>
    <t>○</t>
    <phoneticPr fontId="1"/>
  </si>
  <si>
    <t>詠大、快×2、瑛太郎</t>
    <phoneticPr fontId="1"/>
  </si>
  <si>
    <t>准梧、快、瑛太郎×2</t>
    <phoneticPr fontId="1"/>
  </si>
  <si>
    <t>快</t>
    <phoneticPr fontId="1"/>
  </si>
  <si>
    <t>瑛太郎                                  PK戦:准梧〇、瑛太郎〇、詠大〇、嵐士×</t>
    <rPh sb="54" eb="56">
      <t>アラシ</t>
    </rPh>
    <phoneticPr fontId="1"/>
  </si>
  <si>
    <t>ｰ                                               PK戦:瑛太郎×,准梧〇,温大×</t>
    <phoneticPr fontId="1"/>
  </si>
  <si>
    <t>准梧　　　　　　　　　　　　 　　　　　　　　　　PK戦:詠大〇,瑛太郎×,准梧〇</t>
    <rPh sb="29" eb="30">
      <t>エイ</t>
    </rPh>
    <rPh sb="30" eb="31">
      <t>タ</t>
    </rPh>
    <phoneticPr fontId="1"/>
  </si>
  <si>
    <t>ドリームステップグラウンド</t>
    <phoneticPr fontId="1"/>
  </si>
  <si>
    <t>1月</t>
    <rPh sb="1" eb="2">
      <t>ガツ</t>
    </rPh>
    <phoneticPr fontId="1"/>
  </si>
  <si>
    <t>コープ杯</t>
    <rPh sb="3" eb="4">
      <t>ハイ</t>
    </rPh>
    <phoneticPr fontId="1"/>
  </si>
  <si>
    <t>加古川たんぽぽSC</t>
    <rPh sb="0" eb="3">
      <t>カコガワ</t>
    </rPh>
    <phoneticPr fontId="1"/>
  </si>
  <si>
    <t>王子FC</t>
    <rPh sb="0" eb="2">
      <t>オウジ</t>
    </rPh>
    <phoneticPr fontId="1"/>
  </si>
  <si>
    <t>センアーノ神戸</t>
    <rPh sb="5" eb="7">
      <t>コウベ</t>
    </rPh>
    <phoneticPr fontId="1"/>
  </si>
  <si>
    <t>○</t>
    <phoneticPr fontId="1"/>
  </si>
  <si>
    <t>准梧、快×2、倖汰</t>
    <rPh sb="7" eb="8">
      <t>コウ</t>
    </rPh>
    <rPh sb="8" eb="9">
      <t>タ</t>
    </rPh>
    <phoneticPr fontId="1"/>
  </si>
  <si>
    <t>詠大、快×2</t>
    <phoneticPr fontId="1"/>
  </si>
  <si>
    <t>温大</t>
    <rPh sb="0" eb="2">
      <t>ハルト</t>
    </rPh>
    <phoneticPr fontId="1"/>
  </si>
  <si>
    <t>准梧、快</t>
    <phoneticPr fontId="1"/>
  </si>
  <si>
    <t>高倉台SC</t>
    <rPh sb="0" eb="3">
      <t>タカクラダイ</t>
    </rPh>
    <phoneticPr fontId="1"/>
  </si>
  <si>
    <t>大阪東淀川FC</t>
    <rPh sb="0" eb="2">
      <t>オオサカ</t>
    </rPh>
    <rPh sb="2" eb="5">
      <t>ヒガシヨドガワ</t>
    </rPh>
    <phoneticPr fontId="1"/>
  </si>
  <si>
    <t>5日</t>
    <phoneticPr fontId="1"/>
  </si>
  <si>
    <t>センアーノ神戸</t>
    <rPh sb="5" eb="7">
      <t>コウベ</t>
    </rPh>
    <phoneticPr fontId="1"/>
  </si>
  <si>
    <t>井吹台SC</t>
    <rPh sb="0" eb="5">
      <t>イブキダイｓｃ</t>
    </rPh>
    <phoneticPr fontId="1"/>
  </si>
  <si>
    <t>交流試合</t>
    <phoneticPr fontId="1"/>
  </si>
  <si>
    <t>晴れ</t>
    <phoneticPr fontId="1"/>
  </si>
  <si>
    <t>○</t>
    <phoneticPr fontId="1"/>
  </si>
  <si>
    <t>迦伊×2、准梧×2、快</t>
    <rPh sb="0" eb="2">
      <t>カイ</t>
    </rPh>
    <phoneticPr fontId="1"/>
  </si>
  <si>
    <t>-</t>
    <phoneticPr fontId="1"/>
  </si>
  <si>
    <t>凛人</t>
    <rPh sb="0" eb="2">
      <t>リンヒト</t>
    </rPh>
    <phoneticPr fontId="1"/>
  </si>
  <si>
    <t>FCウイングス</t>
    <phoneticPr fontId="1"/>
  </si>
  <si>
    <t>本庄FC</t>
    <rPh sb="0" eb="2">
      <t>ホンジョウ</t>
    </rPh>
    <phoneticPr fontId="1"/>
  </si>
  <si>
    <t>16日</t>
    <rPh sb="2" eb="3">
      <t>ニチ</t>
    </rPh>
    <phoneticPr fontId="1"/>
  </si>
  <si>
    <t>17日</t>
    <phoneticPr fontId="1"/>
  </si>
  <si>
    <t>コープ杯
（3位／18チーム）
MVP：谷田 准梧</t>
    <rPh sb="7" eb="8">
      <t>イ</t>
    </rPh>
    <rPh sb="20" eb="22">
      <t>タニタ</t>
    </rPh>
    <rPh sb="23" eb="24">
      <t>ジュン</t>
    </rPh>
    <rPh sb="24" eb="25">
      <t>ゴ</t>
    </rPh>
    <phoneticPr fontId="1"/>
  </si>
  <si>
    <t>晴れ</t>
    <rPh sb="0" eb="1">
      <t>ハ</t>
    </rPh>
    <phoneticPr fontId="1"/>
  </si>
  <si>
    <t>岩岡FCアミーゴ</t>
    <phoneticPr fontId="1"/>
  </si>
  <si>
    <t>若草少年SC</t>
    <phoneticPr fontId="1"/>
  </si>
  <si>
    <t>神戸コスモFC</t>
    <phoneticPr fontId="1"/>
  </si>
  <si>
    <t>詠大</t>
    <phoneticPr fontId="1"/>
  </si>
  <si>
    <t>迦伊、詠大×2、快×2、葦土、凛人×4</t>
    <rPh sb="12" eb="13">
      <t>イ</t>
    </rPh>
    <rPh sb="13" eb="14">
      <t>ト</t>
    </rPh>
    <rPh sb="15" eb="17">
      <t>リンヒト</t>
    </rPh>
    <phoneticPr fontId="1"/>
  </si>
  <si>
    <t>迦伊、詠大、塁翔</t>
    <rPh sb="6" eb="7">
      <t>ルイ</t>
    </rPh>
    <rPh sb="7" eb="8">
      <t>ト</t>
    </rPh>
    <phoneticPr fontId="1"/>
  </si>
  <si>
    <t>-</t>
    <phoneticPr fontId="1"/>
  </si>
  <si>
    <t>●</t>
    <phoneticPr fontId="1"/>
  </si>
  <si>
    <t>○</t>
    <phoneticPr fontId="1"/>
  </si>
  <si>
    <t>東舞子杯
（11位／32チーム）
MVP：山下 倖汰</t>
    <rPh sb="0" eb="3">
      <t>ヒガシマイコ</t>
    </rPh>
    <rPh sb="3" eb="4">
      <t>ハイ</t>
    </rPh>
    <rPh sb="21" eb="23">
      <t>ヤマシタ</t>
    </rPh>
    <rPh sb="24" eb="25">
      <t>コウ</t>
    </rPh>
    <rPh sb="25" eb="26">
      <t>タ</t>
    </rPh>
    <phoneticPr fontId="1"/>
  </si>
  <si>
    <t>佐野運動公園多目的グラウンド
(芝生)</t>
    <rPh sb="0" eb="6">
      <t>サノウンドウコウエン</t>
    </rPh>
    <rPh sb="6" eb="9">
      <t>タモクテキ</t>
    </rPh>
    <rPh sb="16" eb="18">
      <t>シバフ</t>
    </rPh>
    <phoneticPr fontId="1"/>
  </si>
  <si>
    <t>長尾ウォーズSCB</t>
    <rPh sb="0" eb="2">
      <t>ナガオ</t>
    </rPh>
    <phoneticPr fontId="1"/>
  </si>
  <si>
    <t>24日</t>
    <rPh sb="2" eb="3">
      <t>カ</t>
    </rPh>
    <phoneticPr fontId="1"/>
  </si>
  <si>
    <t>しあわせの村_土</t>
    <phoneticPr fontId="1"/>
  </si>
  <si>
    <t>三田FC</t>
    <rPh sb="0" eb="2">
      <t>サンダ</t>
    </rPh>
    <phoneticPr fontId="1"/>
  </si>
  <si>
    <t>だいちSCB</t>
    <phoneticPr fontId="1"/>
  </si>
  <si>
    <t>30日</t>
    <rPh sb="2" eb="3">
      <t>ニチ</t>
    </rPh>
    <phoneticPr fontId="1"/>
  </si>
  <si>
    <t>クリアティーバ尼崎FC</t>
    <rPh sb="7" eb="9">
      <t>アマガサキ</t>
    </rPh>
    <phoneticPr fontId="1"/>
  </si>
  <si>
    <t>三宮FC</t>
    <rPh sb="0" eb="2">
      <t>サンノミヤ</t>
    </rPh>
    <phoneticPr fontId="1"/>
  </si>
  <si>
    <t>すみれFC</t>
    <phoneticPr fontId="1"/>
  </si>
  <si>
    <t>14日</t>
    <rPh sb="2" eb="3">
      <t>カ</t>
    </rPh>
    <phoneticPr fontId="1"/>
  </si>
  <si>
    <t>-</t>
    <phoneticPr fontId="1"/>
  </si>
  <si>
    <t>板宿SC</t>
    <rPh sb="0" eb="2">
      <t>イタヤド</t>
    </rPh>
    <phoneticPr fontId="1"/>
  </si>
  <si>
    <t>○</t>
    <phoneticPr fontId="1"/>
  </si>
  <si>
    <t>瑛太郎</t>
    <rPh sb="0" eb="3">
      <t>エイタロウ</t>
    </rPh>
    <phoneticPr fontId="1"/>
  </si>
  <si>
    <t>OG</t>
    <phoneticPr fontId="1"/>
  </si>
  <si>
    <t>後期六甲リーグ
（14位／44チーム）</t>
    <phoneticPr fontId="1"/>
  </si>
  <si>
    <t>多井畑FC</t>
    <phoneticPr fontId="1"/>
  </si>
  <si>
    <t>PK</t>
    <phoneticPr fontId="1"/>
  </si>
  <si>
    <t>○</t>
    <phoneticPr fontId="1"/>
  </si>
  <si>
    <t>雨</t>
    <phoneticPr fontId="1"/>
  </si>
  <si>
    <t>詠大、瑛太郎</t>
    <phoneticPr fontId="1"/>
  </si>
  <si>
    <t>嵐士、瑛太郎、史哉</t>
    <rPh sb="0" eb="2">
      <t>アラシ</t>
    </rPh>
    <rPh sb="7" eb="9">
      <t>フミヤ</t>
    </rPh>
    <phoneticPr fontId="1"/>
  </si>
  <si>
    <t>迦伊×2、瑛太郎</t>
    <phoneticPr fontId="1"/>
  </si>
  <si>
    <t>快、瑛太郎×2、倖汰</t>
    <rPh sb="8" eb="9">
      <t>コウ</t>
    </rPh>
    <rPh sb="9" eb="10">
      <t>タ</t>
    </rPh>
    <phoneticPr fontId="1"/>
  </si>
  <si>
    <t>学園FC</t>
    <rPh sb="0" eb="4">
      <t>ガクエンｆｃ</t>
    </rPh>
    <phoneticPr fontId="1"/>
  </si>
  <si>
    <t>北五葉SC</t>
    <rPh sb="0" eb="5">
      <t>キタゴヨウｓｃ</t>
    </rPh>
    <phoneticPr fontId="1"/>
  </si>
  <si>
    <t>王子スタジアム_芝生</t>
    <phoneticPr fontId="1"/>
  </si>
  <si>
    <t>7日</t>
    <rPh sb="1" eb="2">
      <t>カ</t>
    </rPh>
    <phoneticPr fontId="1"/>
  </si>
  <si>
    <t>2月</t>
    <rPh sb="1" eb="2">
      <t>ガツ</t>
    </rPh>
    <phoneticPr fontId="1"/>
  </si>
  <si>
    <t>27日</t>
    <rPh sb="2" eb="3">
      <t>ニチ</t>
    </rPh>
    <phoneticPr fontId="1"/>
  </si>
  <si>
    <t>KFP岩岡</t>
    <rPh sb="0" eb="5">
      <t>ｋｆｐイワオカ</t>
    </rPh>
    <phoneticPr fontId="1"/>
  </si>
  <si>
    <t>FCリベリオン</t>
    <phoneticPr fontId="1"/>
  </si>
  <si>
    <t>三宮FC</t>
    <rPh sb="0" eb="4">
      <t>サンノミヤｆｃ</t>
    </rPh>
    <phoneticPr fontId="1"/>
  </si>
  <si>
    <t>若草少年SC</t>
    <rPh sb="0" eb="2">
      <t>ワカクサ</t>
    </rPh>
    <rPh sb="2" eb="4">
      <t>ショウネン</t>
    </rPh>
    <phoneticPr fontId="1"/>
  </si>
  <si>
    <t>28日</t>
    <rPh sb="2" eb="3">
      <t>ニチ</t>
    </rPh>
    <phoneticPr fontId="1"/>
  </si>
  <si>
    <t>神戸FC</t>
    <phoneticPr fontId="1"/>
  </si>
  <si>
    <t>●</t>
    <phoneticPr fontId="1"/>
  </si>
  <si>
    <t>瑛太郎</t>
    <phoneticPr fontId="1"/>
  </si>
  <si>
    <t>-</t>
    <phoneticPr fontId="1"/>
  </si>
  <si>
    <t>高羽FC卒団カップ
（4位／5チーム）</t>
    <rPh sb="0" eb="4">
      <t>タカハｆｃ</t>
    </rPh>
    <rPh sb="4" eb="6">
      <t>ソツダン</t>
    </rPh>
    <phoneticPr fontId="1"/>
  </si>
  <si>
    <t>佐野運動公園多目的グラウンド
(芝生)</t>
    <phoneticPr fontId="1"/>
  </si>
  <si>
    <t>20日</t>
    <rPh sb="2" eb="3">
      <t>カ</t>
    </rPh>
    <phoneticPr fontId="1"/>
  </si>
  <si>
    <t>龍野JSC</t>
    <rPh sb="0" eb="2">
      <t>タツノ</t>
    </rPh>
    <phoneticPr fontId="1"/>
  </si>
  <si>
    <t>三樹平田SC</t>
    <rPh sb="0" eb="4">
      <t>サンジュヒラタ</t>
    </rPh>
    <phoneticPr fontId="1"/>
  </si>
  <si>
    <t>小部カップ
（準優勝／6チーム）
MVP：安部 塁翔</t>
    <rPh sb="0" eb="2">
      <t>オブ</t>
    </rPh>
    <rPh sb="7" eb="8">
      <t>ジュン</t>
    </rPh>
    <rPh sb="21" eb="23">
      <t>アベ</t>
    </rPh>
    <rPh sb="24" eb="25">
      <t>ルイ</t>
    </rPh>
    <rPh sb="25" eb="26">
      <t>ト</t>
    </rPh>
    <phoneticPr fontId="1"/>
  </si>
  <si>
    <t>だいちSC卒団杯
（3位／8チーム）
MVP：細谷 迦伊</t>
    <rPh sb="5" eb="7">
      <t>ソツダン</t>
    </rPh>
    <rPh sb="7" eb="8">
      <t>ハイ</t>
    </rPh>
    <rPh sb="23" eb="25">
      <t>ホソタニ</t>
    </rPh>
    <rPh sb="26" eb="27">
      <t>カ</t>
    </rPh>
    <rPh sb="27" eb="28">
      <t>イ</t>
    </rPh>
    <phoneticPr fontId="1"/>
  </si>
  <si>
    <t>王子FC</t>
    <phoneticPr fontId="1"/>
  </si>
  <si>
    <t>三宮FC卒団大会
（優勝／8チーム）
MVP(攻撃)：児玉 瑛太郎
MVP(守備)：上田 葦土</t>
    <rPh sb="0" eb="4">
      <t>サンノミヤｆｃ</t>
    </rPh>
    <rPh sb="4" eb="6">
      <t>ソツダン</t>
    </rPh>
    <rPh sb="6" eb="8">
      <t>タイカイ</t>
    </rPh>
    <rPh sb="10" eb="12">
      <t>ユウショウ</t>
    </rPh>
    <rPh sb="23" eb="25">
      <t>コウゲキ</t>
    </rPh>
    <rPh sb="27" eb="29">
      <t>コダマ</t>
    </rPh>
    <rPh sb="30" eb="33">
      <t>エイタロウ</t>
    </rPh>
    <rPh sb="38" eb="40">
      <t>シュビ</t>
    </rPh>
    <rPh sb="42" eb="44">
      <t>ウエダ</t>
    </rPh>
    <rPh sb="45" eb="46">
      <t>イ</t>
    </rPh>
    <rPh sb="46" eb="47">
      <t>ト</t>
    </rPh>
    <phoneticPr fontId="1"/>
  </si>
  <si>
    <t>○</t>
    <phoneticPr fontId="1"/>
  </si>
  <si>
    <t>快、嵐士、瑛太郎×2</t>
    <phoneticPr fontId="1"/>
  </si>
  <si>
    <t>迦伊、詠大、嵐士、瑛太郎</t>
    <phoneticPr fontId="1"/>
  </si>
  <si>
    <t>-</t>
    <phoneticPr fontId="1"/>
  </si>
  <si>
    <t>-</t>
    <phoneticPr fontId="1"/>
  </si>
  <si>
    <t>21日</t>
    <rPh sb="2" eb="3">
      <t>ニチ</t>
    </rPh>
    <phoneticPr fontId="1"/>
  </si>
  <si>
    <t>23日</t>
    <rPh sb="2" eb="3">
      <t>ニチ</t>
    </rPh>
    <phoneticPr fontId="1"/>
  </si>
  <si>
    <t>本庄中央グラウンド</t>
    <rPh sb="0" eb="2">
      <t>ホンジョウ</t>
    </rPh>
    <rPh sb="2" eb="4">
      <t>チュウオウ</t>
    </rPh>
    <phoneticPr fontId="1"/>
  </si>
  <si>
    <t>KFP岩岡_土</t>
    <rPh sb="6" eb="7">
      <t>ツチ</t>
    </rPh>
    <phoneticPr fontId="1"/>
  </si>
  <si>
    <t>学園FCB</t>
    <rPh sb="0" eb="4">
      <t>ガクエンｆｃ</t>
    </rPh>
    <phoneticPr fontId="1"/>
  </si>
  <si>
    <t>FCフレスカ</t>
    <phoneticPr fontId="1"/>
  </si>
  <si>
    <t>FC玉津</t>
    <rPh sb="2" eb="4">
      <t>タマツ</t>
    </rPh>
    <phoneticPr fontId="1"/>
  </si>
  <si>
    <t>PK</t>
    <phoneticPr fontId="1"/>
  </si>
  <si>
    <t>●</t>
    <phoneticPr fontId="1"/>
  </si>
  <si>
    <t>瑛太郎</t>
    <phoneticPr fontId="1"/>
  </si>
  <si>
    <t>-</t>
    <phoneticPr fontId="1"/>
  </si>
  <si>
    <t>-                                   　　　　　           PK戦:快〇,詠大〇,迦伊〇</t>
    <phoneticPr fontId="1"/>
  </si>
  <si>
    <t>-                                                  　 PK戦:快〇,瑛太郎×,詠大×</t>
    <phoneticPr fontId="1"/>
  </si>
  <si>
    <t>晴れ</t>
    <phoneticPr fontId="1"/>
  </si>
  <si>
    <t>FC玉津卒団記念大会
（4位／16チーム）
MVP：檀上 凛人
ベストディフェンダー賞：山口 温大
ベストチャレンジ賞：小江 嵐士</t>
    <rPh sb="4" eb="6">
      <t>ソツダン</t>
    </rPh>
    <rPh sb="6" eb="8">
      <t>キネン</t>
    </rPh>
    <rPh sb="8" eb="10">
      <t>タイカイ</t>
    </rPh>
    <rPh sb="13" eb="14">
      <t>イ</t>
    </rPh>
    <rPh sb="26" eb="28">
      <t>ダンジョウ</t>
    </rPh>
    <rPh sb="29" eb="31">
      <t>リンヒト</t>
    </rPh>
    <rPh sb="42" eb="43">
      <t>ショウ</t>
    </rPh>
    <rPh sb="44" eb="46">
      <t>ヤマグチ</t>
    </rPh>
    <rPh sb="47" eb="48">
      <t>ハル</t>
    </rPh>
    <rPh sb="48" eb="49">
      <t>ヒロ</t>
    </rPh>
    <rPh sb="58" eb="59">
      <t>ショウ</t>
    </rPh>
    <rPh sb="60" eb="61">
      <t>オ</t>
    </rPh>
    <rPh sb="61" eb="62">
      <t>ゴウ</t>
    </rPh>
    <rPh sb="63" eb="65">
      <t>アラシ</t>
    </rPh>
    <phoneticPr fontId="1"/>
  </si>
  <si>
    <t>新多聞SCB</t>
    <rPh sb="0" eb="3">
      <t>シンタモン</t>
    </rPh>
    <phoneticPr fontId="1"/>
  </si>
  <si>
    <t>○</t>
    <phoneticPr fontId="1"/>
  </si>
  <si>
    <t>快、瑛太郎</t>
    <phoneticPr fontId="1"/>
  </si>
  <si>
    <t>快×4、葦土、瑛太郎×3</t>
    <rPh sb="4" eb="5">
      <t>イ</t>
    </rPh>
    <rPh sb="5" eb="6">
      <t>ト</t>
    </rPh>
    <phoneticPr fontId="1"/>
  </si>
  <si>
    <t>瑛太郎                                                          PK戦:塁翔×,倖汰×</t>
    <rPh sb="65" eb="66">
      <t>ルイ</t>
    </rPh>
    <rPh sb="66" eb="67">
      <t>ト</t>
    </rPh>
    <rPh sb="69" eb="70">
      <t>コウ</t>
    </rPh>
    <rPh sb="70" eb="71">
      <t>タ</t>
    </rPh>
    <phoneticPr fontId="1"/>
  </si>
  <si>
    <t>新多聞SCA</t>
    <phoneticPr fontId="1"/>
  </si>
  <si>
    <t>箕谷SC</t>
    <phoneticPr fontId="1"/>
  </si>
  <si>
    <t>-                                                        　　　　　　　　  PK戦:快×</t>
    <phoneticPr fontId="1"/>
  </si>
  <si>
    <t>御影工OBジュニアカップ
（3位／16チーム）
MVP：内橋 快</t>
    <rPh sb="0" eb="2">
      <t>ミカゲ</t>
    </rPh>
    <rPh sb="2" eb="3">
      <t>コウ</t>
    </rPh>
    <rPh sb="28" eb="30">
      <t>ウチハシ</t>
    </rPh>
    <rPh sb="31" eb="32">
      <t>カイ</t>
    </rPh>
    <phoneticPr fontId="1"/>
  </si>
  <si>
    <t>6日</t>
    <rPh sb="1" eb="2">
      <t>ニチ</t>
    </rPh>
    <phoneticPr fontId="1"/>
  </si>
  <si>
    <t>フレスカG_芝生</t>
    <phoneticPr fontId="1"/>
  </si>
  <si>
    <t>FC玉津</t>
    <rPh sb="2" eb="4">
      <t>タマツ</t>
    </rPh>
    <phoneticPr fontId="1"/>
  </si>
  <si>
    <t>ボヘミア大阪</t>
    <rPh sb="4" eb="6">
      <t>オオサカ</t>
    </rPh>
    <phoneticPr fontId="1"/>
  </si>
  <si>
    <t>三宮FC</t>
    <rPh sb="0" eb="4">
      <t>サンノミヤｆｃ</t>
    </rPh>
    <phoneticPr fontId="1"/>
  </si>
  <si>
    <t>芦屋FC</t>
    <rPh sb="0" eb="2">
      <t>アシヤ</t>
    </rPh>
    <phoneticPr fontId="1"/>
  </si>
  <si>
    <t>○</t>
    <phoneticPr fontId="1"/>
  </si>
  <si>
    <t>瑛太郎</t>
    <phoneticPr fontId="1"/>
  </si>
  <si>
    <t>迦伊×2、詠大</t>
    <phoneticPr fontId="1"/>
  </si>
  <si>
    <t>迦伊、快</t>
    <phoneticPr fontId="1"/>
  </si>
  <si>
    <t>神戸FC</t>
    <rPh sb="0" eb="4">
      <t>コウベｆｃ</t>
    </rPh>
    <phoneticPr fontId="1"/>
  </si>
  <si>
    <t>ひおかSC</t>
    <phoneticPr fontId="1"/>
  </si>
  <si>
    <t>-</t>
    <phoneticPr fontId="1"/>
  </si>
  <si>
    <t>拓也、瑛太郎×3、倖汰</t>
    <rPh sb="0" eb="2">
      <t>タクヤ</t>
    </rPh>
    <rPh sb="3" eb="6">
      <t>エイタロウ</t>
    </rPh>
    <rPh sb="9" eb="10">
      <t>コウ</t>
    </rPh>
    <rPh sb="10" eb="11">
      <t>タ</t>
    </rPh>
    <phoneticPr fontId="1"/>
  </si>
  <si>
    <t>中城杯
（5位／24チーム）
MVP：児玉 瑛太郎</t>
    <rPh sb="0" eb="3">
      <t>ナカシロハイ</t>
    </rPh>
    <rPh sb="19" eb="21">
      <t>コダマ</t>
    </rPh>
    <rPh sb="22" eb="25">
      <t>エイタロウ</t>
    </rPh>
    <phoneticPr fontId="1"/>
  </si>
  <si>
    <t>7日</t>
    <rPh sb="1" eb="2">
      <t>カ</t>
    </rPh>
    <phoneticPr fontId="1"/>
  </si>
  <si>
    <t>3月</t>
    <rPh sb="1" eb="2">
      <t>ガツ</t>
    </rPh>
    <phoneticPr fontId="1"/>
  </si>
  <si>
    <t>神戸市西地区リーグ戦：優勝/14チーム</t>
    <phoneticPr fontId="1"/>
  </si>
  <si>
    <t>新多聞SCチャレンジカップ：準優勝/12チーム</t>
    <phoneticPr fontId="1"/>
  </si>
  <si>
    <t>子午線カップ：優勝/8チーム</t>
    <phoneticPr fontId="1"/>
  </si>
  <si>
    <t>北五葉SCサマーカップ：優勝/8チーム</t>
    <rPh sb="0" eb="1">
      <t>キタ</t>
    </rPh>
    <rPh sb="1" eb="3">
      <t>ゴヨウ</t>
    </rPh>
    <phoneticPr fontId="1"/>
  </si>
  <si>
    <t>COPA SHINGU AMIZADE CUP：準優勝/6チーム</t>
    <phoneticPr fontId="1"/>
  </si>
  <si>
    <t>小部カップ：準優勝/6チーム</t>
    <rPh sb="0" eb="1">
      <t>チイ</t>
    </rPh>
    <rPh sb="1" eb="2">
      <t>ブ</t>
    </rPh>
    <phoneticPr fontId="1"/>
  </si>
  <si>
    <t>COPA SHINGU AMIZADE CUP：準優勝/7チーム</t>
    <phoneticPr fontId="1"/>
  </si>
  <si>
    <t>三宮FC卒団大会：優勝/8チーム</t>
    <phoneticPr fontId="1"/>
  </si>
  <si>
    <t>全日神戸市予選：1回戦敗退</t>
    <phoneticPr fontId="1"/>
  </si>
  <si>
    <t>神戸市新人戦：2回戦敗退</t>
    <rPh sb="3" eb="5">
      <t>シンジン</t>
    </rPh>
    <rPh sb="8" eb="10">
      <t>カイセン</t>
    </rPh>
    <rPh sb="10" eb="12">
      <t>ハイタイ</t>
    </rPh>
    <phoneticPr fontId="1"/>
  </si>
  <si>
    <t>神戸垂水ライオンズ杯：1回戦敗退</t>
    <phoneticPr fontId="1"/>
  </si>
  <si>
    <t>ワコーレ杯チビリンピック2020兵庫県大会：ベスト8</t>
    <phoneticPr fontId="1"/>
  </si>
  <si>
    <t>神戸ライオンズクラブ杯：準優勝</t>
    <rPh sb="0" eb="2">
      <t>コウベ</t>
    </rPh>
    <rPh sb="10" eb="11">
      <t>ハイ</t>
    </rPh>
    <rPh sb="12" eb="15">
      <t>ジュンユウショウ</t>
    </rPh>
    <phoneticPr fontId="1"/>
  </si>
  <si>
    <t>神戸垂水ライオンズ杯：準優勝</t>
    <phoneticPr fontId="1"/>
  </si>
  <si>
    <t>神戸ライオンズクラブ杯：ベスト16</t>
    <rPh sb="0" eb="2">
      <t>コウベ</t>
    </rPh>
    <rPh sb="10" eb="11">
      <t>ハイ</t>
    </rPh>
    <phoneticPr fontId="1"/>
  </si>
  <si>
    <t>○</t>
    <phoneticPr fontId="1"/>
  </si>
  <si>
    <t>曇り</t>
    <rPh sb="0" eb="1">
      <t>クモ</t>
    </rPh>
    <phoneticPr fontId="1"/>
  </si>
  <si>
    <t>詠大、快</t>
    <phoneticPr fontId="1"/>
  </si>
  <si>
    <t>快、葦土</t>
    <phoneticPr fontId="1"/>
  </si>
  <si>
    <t>快×2、倖汰</t>
    <phoneticPr fontId="1"/>
  </si>
  <si>
    <t>迦伊、温大、倖汰、塁翔</t>
    <phoneticPr fontId="1"/>
  </si>
  <si>
    <t>晴れ</t>
    <rPh sb="0" eb="1">
      <t>ハ</t>
    </rPh>
    <phoneticPr fontId="1"/>
  </si>
  <si>
    <t>高羽FC</t>
    <phoneticPr fontId="1"/>
  </si>
  <si>
    <t>ウッディSC</t>
    <phoneticPr fontId="1"/>
  </si>
  <si>
    <t>学園FC</t>
    <rPh sb="0" eb="2">
      <t>ガクエン</t>
    </rPh>
    <phoneticPr fontId="1"/>
  </si>
  <si>
    <t>北五葉SC</t>
    <rPh sb="0" eb="5">
      <t>キタゴヨウｓｃ</t>
    </rPh>
    <phoneticPr fontId="1"/>
  </si>
  <si>
    <t>●</t>
    <phoneticPr fontId="1"/>
  </si>
  <si>
    <t>迦伊、詠大</t>
    <phoneticPr fontId="1"/>
  </si>
  <si>
    <t>-</t>
    <phoneticPr fontId="1"/>
  </si>
  <si>
    <t>DIPLOMA U-12
（8位／20チーム）</t>
    <rPh sb="15" eb="16">
      <t>イ</t>
    </rPh>
    <phoneticPr fontId="1"/>
  </si>
  <si>
    <t>井吹台SCB</t>
    <rPh sb="0" eb="6">
      <t>イブキダイｓｃｂ</t>
    </rPh>
    <phoneticPr fontId="1"/>
  </si>
  <si>
    <t>千代が丘SC</t>
    <rPh sb="0" eb="2">
      <t>チヨ</t>
    </rPh>
    <rPh sb="3" eb="4">
      <t>オカ</t>
    </rPh>
    <phoneticPr fontId="1"/>
  </si>
  <si>
    <t>14日</t>
    <rPh sb="2" eb="3">
      <t>ニチ</t>
    </rPh>
    <phoneticPr fontId="1"/>
  </si>
  <si>
    <t>垂水健康公園</t>
    <rPh sb="0" eb="6">
      <t>タルミケンコウコウエン</t>
    </rPh>
    <phoneticPr fontId="1"/>
  </si>
  <si>
    <t>20日</t>
    <rPh sb="2" eb="3">
      <t>ニチ</t>
    </rPh>
    <phoneticPr fontId="1"/>
  </si>
  <si>
    <t>佐野運動公園多目的グラウンド
(芝生)</t>
    <phoneticPr fontId="1"/>
  </si>
  <si>
    <t>播磨SC</t>
    <rPh sb="0" eb="2">
      <t>ハリマ</t>
    </rPh>
    <phoneticPr fontId="1"/>
  </si>
  <si>
    <t>ダイナマイトWFC</t>
    <phoneticPr fontId="1"/>
  </si>
  <si>
    <t>曇り時々雨</t>
    <rPh sb="0" eb="1">
      <t>クモ</t>
    </rPh>
    <rPh sb="2" eb="4">
      <t>トキドキ</t>
    </rPh>
    <rPh sb="4" eb="5">
      <t>アメ</t>
    </rPh>
    <phoneticPr fontId="1"/>
  </si>
  <si>
    <t>△</t>
    <phoneticPr fontId="1"/>
  </si>
  <si>
    <t>-</t>
    <phoneticPr fontId="1"/>
  </si>
  <si>
    <t>快、嵐士</t>
    <rPh sb="0" eb="1">
      <t>カイ</t>
    </rPh>
    <rPh sb="2" eb="4">
      <t>アラシ</t>
    </rPh>
    <phoneticPr fontId="1"/>
  </si>
  <si>
    <t>パールブリッジ杯
（3位／9チーム）</t>
    <rPh sb="7" eb="8">
      <t>ハイ</t>
    </rPh>
    <rPh sb="11" eb="12">
      <t>イ</t>
    </rPh>
    <phoneticPr fontId="1"/>
  </si>
  <si>
    <t>晴れ</t>
    <rPh sb="0" eb="1">
      <t>ハ</t>
    </rPh>
    <phoneticPr fontId="1"/>
  </si>
  <si>
    <t>●</t>
    <phoneticPr fontId="1"/>
  </si>
  <si>
    <t>-</t>
    <phoneticPr fontId="1"/>
  </si>
  <si>
    <t>学園FC</t>
    <rPh sb="0" eb="2">
      <t>ガクエン</t>
    </rPh>
    <phoneticPr fontId="1"/>
  </si>
  <si>
    <t>有岡FC</t>
    <rPh sb="0" eb="2">
      <t>アリオカ</t>
    </rPh>
    <phoneticPr fontId="1"/>
  </si>
  <si>
    <t>●</t>
    <phoneticPr fontId="1"/>
  </si>
  <si>
    <t>○</t>
    <phoneticPr fontId="1"/>
  </si>
  <si>
    <t>曇り</t>
    <phoneticPr fontId="1"/>
  </si>
  <si>
    <t>有瀬SC卒団記念カップ
（6位／16チーム）
MVP：内橋 快</t>
    <rPh sb="0" eb="2">
      <t>アリセ</t>
    </rPh>
    <rPh sb="4" eb="8">
      <t>ソツダンキネン</t>
    </rPh>
    <rPh sb="14" eb="15">
      <t>イ</t>
    </rPh>
    <rPh sb="27" eb="29">
      <t>ウチハシ</t>
    </rPh>
    <rPh sb="30" eb="31">
      <t>カイ</t>
    </rPh>
    <phoneticPr fontId="1"/>
  </si>
  <si>
    <t>詠大×2、快、嵐士×4、温大、葦土、倖汰</t>
    <rPh sb="12" eb="13">
      <t>ハル</t>
    </rPh>
    <rPh sb="13" eb="14">
      <t>ヒロ</t>
    </rPh>
    <rPh sb="15" eb="16">
      <t>イ</t>
    </rPh>
    <rPh sb="16" eb="17">
      <t>ト</t>
    </rPh>
    <rPh sb="18" eb="19">
      <t>コウ</t>
    </rPh>
    <rPh sb="19" eb="20">
      <t>タ</t>
    </rPh>
    <phoneticPr fontId="1"/>
  </si>
  <si>
    <t>温大</t>
    <phoneticPr fontId="1"/>
  </si>
  <si>
    <t>迦伊、詠大、嵐士、瑛太郎、塁翔</t>
    <phoneticPr fontId="1"/>
  </si>
  <si>
    <t>-</t>
    <phoneticPr fontId="1"/>
  </si>
  <si>
    <t>全146試合：89勝40敗17分け</t>
    <phoneticPr fontId="1"/>
  </si>
  <si>
    <t>勝率：6割9分0厘</t>
    <phoneticPr fontId="1"/>
  </si>
  <si>
    <t>296得点　123失点　得失点差173</t>
    <phoneticPr fontId="1"/>
  </si>
  <si>
    <t>1試合平均得点：2.03点</t>
    <phoneticPr fontId="1"/>
  </si>
  <si>
    <t>得点王：児玉 瑛太郎（75点）</t>
    <phoneticPr fontId="1"/>
  </si>
  <si>
    <t>3位：谷田 准梧（37点）</t>
    <phoneticPr fontId="1"/>
  </si>
  <si>
    <t>2位：内橋 快（49点）</t>
    <rPh sb="3" eb="5">
      <t>ウチハシ</t>
    </rPh>
    <rPh sb="6" eb="7">
      <t>カイ</t>
    </rPh>
    <phoneticPr fontId="1"/>
  </si>
  <si>
    <t>4位：伊原 詠大（35点）</t>
    <phoneticPr fontId="1"/>
  </si>
  <si>
    <t>5位：細谷 迦伊（26点）</t>
    <phoneticPr fontId="1"/>
  </si>
  <si>
    <t>神戸市2Aリーグ戦：14位/44チーム</t>
    <phoneticPr fontId="1"/>
  </si>
  <si>
    <t>全704試合：502勝146敗56分け</t>
    <phoneticPr fontId="1"/>
  </si>
  <si>
    <t>勝率：7割7分5厘</t>
    <phoneticPr fontId="1"/>
  </si>
  <si>
    <t>1試合平均得点：3.27点</t>
    <phoneticPr fontId="1"/>
  </si>
  <si>
    <t>6年間通算成績</t>
    <rPh sb="1" eb="3">
      <t>ネンカン</t>
    </rPh>
    <rPh sb="3" eb="5">
      <t>ツウサン</t>
    </rPh>
    <rPh sb="5" eb="7">
      <t>セイセキ</t>
    </rPh>
    <phoneticPr fontId="1"/>
  </si>
  <si>
    <t>6年間通算成績</t>
    <phoneticPr fontId="1"/>
  </si>
  <si>
    <t>得点王：児玉 瑛太郎（485点）</t>
    <phoneticPr fontId="1"/>
  </si>
  <si>
    <t>2位：伊原 詠大（302点）</t>
    <phoneticPr fontId="1"/>
  </si>
  <si>
    <t>3位：内橋 快（245点）</t>
    <phoneticPr fontId="1"/>
  </si>
  <si>
    <t>4位：谷田 准梧（210点）</t>
    <phoneticPr fontId="1"/>
  </si>
  <si>
    <t>5位：楠田 拓也（107点）</t>
    <phoneticPr fontId="1"/>
  </si>
  <si>
    <t>2304得点　666失点　得失点差1638</t>
    <phoneticPr fontId="1"/>
  </si>
  <si>
    <t>1試合平均失点：0.95点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</si>
</sst>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&quot;▲ &quot;0"/>
    <numFmt numFmtId="177" formatCode="0&quot;割&quot;0&quot;分&quot;0&quot;厘&quot;"/>
    <numFmt numFmtId="178" formatCode="0_);[Red]\(0\)"/>
    <numFmt numFmtId="179" formatCode="0.0%"/>
    <numFmt numFmtId="180" formatCode="0_ "/>
    <numFmt numFmtId="181" formatCode="0.00_ "/>
    <numFmt numFmtId="183" formatCode="0.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8"/>
      <color rgb="FF0000FF"/>
      <name val="Meiryo UI"/>
      <family val="3"/>
      <charset val="128"/>
    </font>
    <font>
      <sz val="8"/>
      <name val="Meiryo UI"/>
      <family val="3"/>
      <charset val="128"/>
    </font>
    <font>
      <b/>
      <sz val="16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12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1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3" borderId="56" xfId="0" applyFont="1" applyFill="1" applyBorder="1" applyAlignment="1">
      <alignment horizontal="center" vertical="center"/>
    </xf>
    <xf numFmtId="176" fontId="4" fillId="3" borderId="58" xfId="0" applyNumberFormat="1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176" fontId="4" fillId="3" borderId="59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76" fontId="4" fillId="3" borderId="2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1" fontId="2" fillId="0" borderId="0" xfId="0" applyNumberFormat="1" applyFont="1" applyAlignment="1">
      <alignment horizontal="right" vertical="center"/>
    </xf>
    <xf numFmtId="181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1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76" fontId="4" fillId="3" borderId="49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176" fontId="4" fillId="3" borderId="5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1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53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176" fontId="2" fillId="0" borderId="58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76" fontId="2" fillId="0" borderId="5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3" borderId="53" xfId="0" applyNumberFormat="1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176" fontId="4" fillId="3" borderId="55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76" fontId="5" fillId="2" borderId="61" xfId="0" applyNumberFormat="1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176" fontId="5" fillId="2" borderId="63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7" fillId="0" borderId="6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176" fontId="2" fillId="0" borderId="72" xfId="0" applyNumberFormat="1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74" xfId="0" applyNumberFormat="1" applyFont="1" applyBorder="1" applyAlignment="1">
      <alignment horizontal="center" vertical="center"/>
    </xf>
    <xf numFmtId="0" fontId="2" fillId="0" borderId="7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8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57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5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5" xfId="0" applyFont="1" applyFill="1" applyBorder="1" applyAlignment="1">
      <alignment horizontal="left" vertical="center"/>
    </xf>
    <xf numFmtId="176" fontId="5" fillId="2" borderId="72" xfId="0" applyNumberFormat="1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176" fontId="5" fillId="2" borderId="7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76" fontId="4" fillId="3" borderId="72" xfId="0" applyNumberFormat="1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/>
    </xf>
    <xf numFmtId="176" fontId="4" fillId="3" borderId="74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left" vertical="center"/>
    </xf>
    <xf numFmtId="0" fontId="4" fillId="3" borderId="53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176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6" fontId="5" fillId="2" borderId="55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176" fontId="4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76" fontId="4" fillId="3" borderId="33" xfId="0" applyNumberFormat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/>
    </xf>
    <xf numFmtId="176" fontId="5" fillId="2" borderId="36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176" fontId="5" fillId="2" borderId="3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6" fontId="5" fillId="2" borderId="58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176" fontId="5" fillId="2" borderId="59" xfId="0" applyNumberFormat="1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left" vertical="center"/>
    </xf>
    <xf numFmtId="176" fontId="4" fillId="3" borderId="79" xfId="0" applyNumberFormat="1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176" fontId="4" fillId="3" borderId="81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/>
    </xf>
    <xf numFmtId="176" fontId="4" fillId="3" borderId="36" xfId="0" applyNumberFormat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176" fontId="4" fillId="3" borderId="38" xfId="0" applyNumberFormat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2" fillId="0" borderId="67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7" fillId="0" borderId="18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24" xfId="0" applyFont="1" applyBorder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85" xfId="0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/>
    </xf>
    <xf numFmtId="176" fontId="2" fillId="0" borderId="51" xfId="0" applyNumberFormat="1" applyFont="1" applyBorder="1" applyAlignment="1">
      <alignment horizontal="center" vertical="center"/>
    </xf>
    <xf numFmtId="0" fontId="2" fillId="0" borderId="90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91" xfId="0" applyFont="1" applyBorder="1" applyAlignment="1">
      <alignment horizontal="left" vertical="center"/>
    </xf>
    <xf numFmtId="176" fontId="2" fillId="0" borderId="42" xfId="0" applyNumberFormat="1" applyFont="1" applyBorder="1" applyAlignment="1">
      <alignment horizontal="center" vertical="center"/>
    </xf>
    <xf numFmtId="0" fontId="2" fillId="0" borderId="7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89" xfId="0" applyFont="1" applyFill="1" applyBorder="1" applyAlignment="1">
      <alignment horizontal="left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176" fontId="4" fillId="3" borderId="96" xfId="0" applyNumberFormat="1" applyFont="1" applyFill="1" applyBorder="1" applyAlignment="1">
      <alignment horizontal="center" vertical="center"/>
    </xf>
    <xf numFmtId="176" fontId="4" fillId="3" borderId="97" xfId="0" applyNumberFormat="1" applyFont="1" applyFill="1" applyBorder="1" applyAlignment="1">
      <alignment horizontal="center" vertical="center"/>
    </xf>
    <xf numFmtId="176" fontId="4" fillId="3" borderId="98" xfId="0" applyNumberFormat="1" applyFont="1" applyFill="1" applyBorder="1" applyAlignment="1">
      <alignment horizontal="center" vertical="center"/>
    </xf>
    <xf numFmtId="176" fontId="4" fillId="3" borderId="99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left" vertical="center"/>
    </xf>
    <xf numFmtId="0" fontId="2" fillId="0" borderId="100" xfId="0" applyFont="1" applyBorder="1" applyAlignment="1">
      <alignment horizontal="left" vertical="center"/>
    </xf>
    <xf numFmtId="176" fontId="4" fillId="3" borderId="41" xfId="0" applyNumberFormat="1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176" fontId="4" fillId="3" borderId="43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101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2" xfId="0" applyFont="1" applyBorder="1" applyAlignment="1">
      <alignment horizontal="left" vertical="center"/>
    </xf>
    <xf numFmtId="176" fontId="2" fillId="0" borderId="62" xfId="0" applyNumberFormat="1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0" fontId="7" fillId="0" borderId="68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60" xfId="0" applyNumberFormat="1" applyFont="1" applyFill="1" applyBorder="1" applyAlignment="1">
      <alignment horizontal="center" vertical="center"/>
    </xf>
    <xf numFmtId="176" fontId="5" fillId="2" borderId="73" xfId="0" applyNumberFormat="1" applyFont="1" applyFill="1" applyBorder="1" applyAlignment="1">
      <alignment horizontal="center" vertical="center"/>
    </xf>
    <xf numFmtId="176" fontId="5" fillId="2" borderId="51" xfId="0" applyNumberFormat="1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76" fontId="5" fillId="2" borderId="103" xfId="0" applyNumberFormat="1" applyFont="1" applyFill="1" applyBorder="1" applyAlignment="1">
      <alignment horizontal="center" vertical="center"/>
    </xf>
    <xf numFmtId="176" fontId="5" fillId="2" borderId="32" xfId="0" applyNumberFormat="1" applyFont="1" applyFill="1" applyBorder="1" applyAlignment="1">
      <alignment horizontal="center" vertical="center"/>
    </xf>
    <xf numFmtId="176" fontId="5" fillId="2" borderId="37" xfId="0" applyNumberFormat="1" applyFont="1" applyFill="1" applyBorder="1" applyAlignment="1">
      <alignment horizontal="center" vertical="center"/>
    </xf>
    <xf numFmtId="176" fontId="5" fillId="2" borderId="5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3" borderId="102" xfId="0" applyFont="1" applyFill="1" applyBorder="1" applyAlignment="1">
      <alignment horizontal="center" vertical="center"/>
    </xf>
    <xf numFmtId="176" fontId="4" fillId="3" borderId="103" xfId="0" applyNumberFormat="1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176" fontId="4" fillId="3" borderId="42" xfId="0" applyNumberFormat="1" applyFont="1" applyFill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176" fontId="2" fillId="0" borderId="103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0" borderId="54" xfId="0" applyNumberFormat="1" applyFont="1" applyBorder="1" applyAlignment="1">
      <alignment horizontal="center" vertical="center"/>
    </xf>
    <xf numFmtId="176" fontId="4" fillId="3" borderId="73" xfId="0" applyNumberFormat="1" applyFont="1" applyFill="1" applyBorder="1" applyAlignment="1">
      <alignment horizontal="center" vertical="center"/>
    </xf>
    <xf numFmtId="176" fontId="4" fillId="3" borderId="51" xfId="0" applyNumberFormat="1" applyFont="1" applyFill="1" applyBorder="1" applyAlignment="1">
      <alignment horizontal="center" vertical="center"/>
    </xf>
    <xf numFmtId="176" fontId="4" fillId="3" borderId="104" xfId="0" applyNumberFormat="1" applyFont="1" applyFill="1" applyBorder="1" applyAlignment="1">
      <alignment horizontal="center" vertical="center"/>
    </xf>
    <xf numFmtId="176" fontId="4" fillId="3" borderId="105" xfId="0" applyNumberFormat="1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32" xfId="0" applyNumberFormat="1" applyFont="1" applyFill="1" applyBorder="1" applyAlignment="1">
      <alignment horizontal="center" vertical="center"/>
    </xf>
    <xf numFmtId="176" fontId="5" fillId="2" borderId="107" xfId="0" applyNumberFormat="1" applyFont="1" applyFill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79" xfId="0" applyNumberFormat="1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176" fontId="5" fillId="2" borderId="8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2" borderId="73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2" fillId="3" borderId="103" xfId="0" applyFont="1" applyFill="1" applyBorder="1" applyAlignment="1">
      <alignment horizontal="left" vertical="center"/>
    </xf>
    <xf numFmtId="0" fontId="2" fillId="3" borderId="42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03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3" borderId="73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2" borderId="10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108" xfId="0" applyFont="1" applyFill="1" applyBorder="1" applyAlignment="1">
      <alignment horizontal="left" vertical="center"/>
    </xf>
    <xf numFmtId="0" fontId="2" fillId="3" borderId="109" xfId="0" applyFont="1" applyFill="1" applyBorder="1" applyAlignment="1">
      <alignment horizontal="left" vertical="center"/>
    </xf>
    <xf numFmtId="176" fontId="4" fillId="3" borderId="60" xfId="0" applyNumberFormat="1" applyFont="1" applyFill="1" applyBorder="1" applyAlignment="1">
      <alignment horizontal="center" vertical="center"/>
    </xf>
    <xf numFmtId="176" fontId="4" fillId="3" borderId="37" xfId="0" applyNumberFormat="1" applyFont="1" applyFill="1" applyBorder="1" applyAlignment="1">
      <alignment horizontal="center" vertical="center"/>
    </xf>
    <xf numFmtId="0" fontId="2" fillId="3" borderId="108" xfId="0" applyFont="1" applyFill="1" applyBorder="1" applyAlignment="1">
      <alignment horizontal="left" vertical="center"/>
    </xf>
    <xf numFmtId="176" fontId="4" fillId="3" borderId="54" xfId="0" applyNumberFormat="1" applyFont="1" applyFill="1" applyBorder="1" applyAlignment="1">
      <alignment horizontal="center" vertical="center"/>
    </xf>
    <xf numFmtId="0" fontId="2" fillId="3" borderId="100" xfId="0" applyFont="1" applyFill="1" applyBorder="1" applyAlignment="1">
      <alignment horizontal="left" vertical="center"/>
    </xf>
    <xf numFmtId="0" fontId="2" fillId="0" borderId="110" xfId="0" applyFont="1" applyBorder="1" applyAlignment="1">
      <alignment horizontal="left" vertical="center"/>
    </xf>
    <xf numFmtId="176" fontId="2" fillId="0" borderId="73" xfId="0" applyNumberFormat="1" applyFont="1" applyBorder="1" applyAlignment="1">
      <alignment horizontal="center" vertical="center"/>
    </xf>
    <xf numFmtId="0" fontId="2" fillId="3" borderId="1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1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1" xfId="0" applyFont="1" applyFill="1" applyBorder="1" applyAlignment="1">
      <alignment horizontal="left" vertical="center"/>
    </xf>
    <xf numFmtId="0" fontId="2" fillId="3" borderId="9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2" borderId="68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5" fillId="2" borderId="66" xfId="0" applyNumberFormat="1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left" vertical="center"/>
    </xf>
    <xf numFmtId="0" fontId="2" fillId="2" borderId="10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3" borderId="11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5" fillId="2" borderId="104" xfId="0" applyNumberFormat="1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6" fontId="5" fillId="2" borderId="10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10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8" xfId="0" applyFont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6" fontId="5" fillId="2" borderId="96" xfId="0" applyNumberFormat="1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176" fontId="5" fillId="2" borderId="9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80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54" xfId="0" applyNumberFormat="1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2" borderId="114" xfId="0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176" fontId="5" fillId="2" borderId="1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8" xfId="0" applyFont="1" applyFill="1" applyBorder="1" applyAlignment="1">
      <alignment horizontal="left" vertical="center"/>
    </xf>
    <xf numFmtId="0" fontId="2" fillId="0" borderId="89" xfId="0" applyFont="1" applyFill="1" applyBorder="1" applyAlignment="1">
      <alignment horizontal="left" vertical="center"/>
    </xf>
    <xf numFmtId="0" fontId="2" fillId="0" borderId="100" xfId="0" applyFont="1" applyFill="1" applyBorder="1" applyAlignment="1">
      <alignment horizontal="left" vertical="center"/>
    </xf>
    <xf numFmtId="176" fontId="2" fillId="0" borderId="37" xfId="0" applyNumberFormat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0" xfId="0" applyFont="1" applyFill="1" applyBorder="1" applyAlignment="1">
      <alignment horizontal="left" vertical="center"/>
    </xf>
    <xf numFmtId="0" fontId="5" fillId="2" borderId="103" xfId="0" applyFont="1" applyFill="1" applyBorder="1" applyAlignment="1">
      <alignment horizontal="center" vertical="center"/>
    </xf>
    <xf numFmtId="0" fontId="2" fillId="0" borderId="117" xfId="0" applyFont="1" applyFill="1" applyBorder="1" applyAlignment="1">
      <alignment horizontal="left" vertical="center"/>
    </xf>
    <xf numFmtId="0" fontId="2" fillId="0" borderId="11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176" fontId="2" fillId="0" borderId="73" xfId="0" applyNumberFormat="1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176" fontId="2" fillId="0" borderId="42" xfId="0" applyNumberFormat="1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176" fontId="2" fillId="0" borderId="60" xfId="0" applyNumberFormat="1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 vertical="center"/>
    </xf>
    <xf numFmtId="0" fontId="2" fillId="0" borderId="10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10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0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8" xfId="0" applyFont="1" applyFill="1" applyBorder="1" applyAlignment="1">
      <alignment vertical="center"/>
    </xf>
    <xf numFmtId="0" fontId="2" fillId="0" borderId="10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8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6" fontId="4" fillId="3" borderId="114" xfId="0" applyNumberFormat="1" applyFont="1" applyFill="1" applyBorder="1" applyAlignment="1">
      <alignment horizontal="center" vertical="center"/>
    </xf>
    <xf numFmtId="0" fontId="4" fillId="3" borderId="115" xfId="0" applyFont="1" applyFill="1" applyBorder="1" applyAlignment="1">
      <alignment horizontal="center" vertical="center"/>
    </xf>
    <xf numFmtId="176" fontId="4" fillId="3" borderId="1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4" fillId="3" borderId="120" xfId="0" applyNumberFormat="1" applyFont="1" applyFill="1" applyBorder="1" applyAlignment="1">
      <alignment horizontal="center" vertical="center"/>
    </xf>
    <xf numFmtId="0" fontId="4" fillId="3" borderId="1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6" fillId="4" borderId="23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8" fillId="0" borderId="41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24" xfId="0" applyFont="1" applyFill="1" applyBorder="1" applyAlignment="1">
      <alignment vertical="center"/>
    </xf>
    <xf numFmtId="0" fontId="6" fillId="4" borderId="23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8" fillId="0" borderId="2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vertical="center" shrinkToFit="1"/>
    </xf>
    <xf numFmtId="0" fontId="4" fillId="3" borderId="4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0" borderId="6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quotePrefix="1" applyFont="1" applyFill="1" applyBorder="1" applyAlignment="1">
      <alignment vertical="center"/>
    </xf>
    <xf numFmtId="0" fontId="2" fillId="0" borderId="113" xfId="0" applyFont="1" applyFill="1" applyBorder="1" applyAlignment="1">
      <alignment vertical="center"/>
    </xf>
    <xf numFmtId="0" fontId="4" fillId="3" borderId="102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7" xfId="0" quotePrefix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13" xfId="0" applyFont="1" applyBorder="1" applyAlignment="1">
      <alignment vertical="center"/>
    </xf>
    <xf numFmtId="0" fontId="2" fillId="3" borderId="57" xfId="0" applyFont="1" applyFill="1" applyBorder="1" applyAlignment="1">
      <alignment vertical="center"/>
    </xf>
    <xf numFmtId="0" fontId="2" fillId="3" borderId="113" xfId="0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2" fillId="0" borderId="42" xfId="0" applyFont="1" applyBorder="1" applyAlignment="1">
      <alignment horizontal="center" vertical="center"/>
    </xf>
    <xf numFmtId="0" fontId="8" fillId="0" borderId="41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6" fillId="6" borderId="24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24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24" xfId="0" applyFont="1" applyFill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2" borderId="16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0" xfId="0" applyFont="1">
      <alignment vertical="center"/>
    </xf>
    <xf numFmtId="0" fontId="8" fillId="4" borderId="0" xfId="0" applyFont="1" applyFill="1" applyAlignment="1">
      <alignment vertical="center" wrapText="1"/>
    </xf>
    <xf numFmtId="0" fontId="2" fillId="0" borderId="42" xfId="0" applyFont="1" applyBorder="1">
      <alignment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/>
    </xf>
    <xf numFmtId="176" fontId="5" fillId="2" borderId="29" xfId="0" applyNumberFormat="1" applyFont="1" applyFill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6" fontId="4" fillId="3" borderId="29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3" borderId="90" xfId="0" applyFont="1" applyFill="1" applyBorder="1">
      <alignment vertical="center"/>
    </xf>
    <xf numFmtId="0" fontId="2" fillId="3" borderId="93" xfId="0" applyFont="1" applyFill="1" applyBorder="1">
      <alignment vertical="center"/>
    </xf>
    <xf numFmtId="0" fontId="2" fillId="3" borderId="92" xfId="0" applyFont="1" applyFill="1" applyBorder="1">
      <alignment vertical="center"/>
    </xf>
    <xf numFmtId="0" fontId="2" fillId="3" borderId="91" xfId="0" applyFont="1" applyFill="1" applyBorder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176" fontId="4" fillId="3" borderId="20" xfId="0" applyNumberFormat="1" applyFont="1" applyFill="1" applyBorder="1" applyAlignment="1">
      <alignment horizontal="center" vertical="center" wrapText="1"/>
    </xf>
    <xf numFmtId="176" fontId="4" fillId="3" borderId="21" xfId="0" applyNumberFormat="1" applyFont="1" applyFill="1" applyBorder="1" applyAlignment="1">
      <alignment horizontal="center" vertical="center" wrapText="1"/>
    </xf>
    <xf numFmtId="176" fontId="4" fillId="3" borderId="29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/>
    </xf>
    <xf numFmtId="176" fontId="5" fillId="2" borderId="30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vertical="center" wrapText="1"/>
    </xf>
    <xf numFmtId="0" fontId="6" fillId="4" borderId="42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vertical="center" wrapText="1"/>
    </xf>
    <xf numFmtId="0" fontId="6" fillId="0" borderId="1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6" fillId="6" borderId="41" xfId="0" applyFont="1" applyFill="1" applyBorder="1" applyAlignment="1">
      <alignment vertical="center" wrapText="1"/>
    </xf>
    <xf numFmtId="0" fontId="6" fillId="6" borderId="42" xfId="0" applyFont="1" applyFill="1" applyBorder="1" applyAlignment="1">
      <alignment vertical="center" wrapText="1"/>
    </xf>
    <xf numFmtId="0" fontId="6" fillId="6" borderId="43" xfId="0" applyFont="1" applyFill="1" applyBorder="1" applyAlignment="1">
      <alignment vertical="center" wrapText="1"/>
    </xf>
    <xf numFmtId="176" fontId="4" fillId="3" borderId="48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30" xfId="0" applyNumberFormat="1" applyFont="1" applyFill="1" applyBorder="1" applyAlignment="1">
      <alignment horizontal="center" vertical="center"/>
    </xf>
    <xf numFmtId="176" fontId="4" fillId="3" borderId="3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4" fillId="3" borderId="48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5" fillId="2" borderId="48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176" fontId="5" fillId="2" borderId="56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176" fontId="4" fillId="3" borderId="22" xfId="0" applyNumberFormat="1" applyFont="1" applyFill="1" applyBorder="1" applyAlignment="1">
      <alignment horizontal="center" vertical="center" wrapText="1"/>
    </xf>
    <xf numFmtId="176" fontId="4" fillId="3" borderId="22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3" borderId="40" xfId="0" applyNumberFormat="1" applyFont="1" applyFill="1" applyBorder="1" applyAlignment="1">
      <alignment horizontal="center" vertical="center"/>
    </xf>
    <xf numFmtId="0" fontId="2" fillId="3" borderId="57" xfId="0" applyFont="1" applyFill="1" applyBorder="1">
      <alignment vertical="center"/>
    </xf>
    <xf numFmtId="0" fontId="2" fillId="3" borderId="19" xfId="0" applyFont="1" applyFill="1" applyBorder="1">
      <alignment vertical="center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3" borderId="13" xfId="0" applyNumberFormat="1" applyFont="1" applyFill="1" applyBorder="1" applyAlignment="1">
      <alignment horizontal="center" vertical="center"/>
    </xf>
    <xf numFmtId="176" fontId="4" fillId="3" borderId="35" xfId="0" applyNumberFormat="1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 wrapText="1"/>
    </xf>
    <xf numFmtId="176" fontId="2" fillId="0" borderId="56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1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/>
    </xf>
    <xf numFmtId="176" fontId="5" fillId="2" borderId="48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626A-D454-43DA-9BD1-58512122F9C6}">
  <dimension ref="B1:AD218"/>
  <sheetViews>
    <sheetView tabSelected="1" zoomScale="60" zoomScaleNormal="60" workbookViewId="0">
      <pane ySplit="3" topLeftCell="A161" activePane="bottomLeft" state="frozen"/>
      <selection pane="bottomLeft" activeCell="G177" sqref="G177"/>
    </sheetView>
  </sheetViews>
  <sheetFormatPr defaultColWidth="9" defaultRowHeight="16" customHeight="1" x14ac:dyDescent="0.2"/>
  <cols>
    <col min="1" max="1" width="1.7265625" style="488" customWidth="1"/>
    <col min="2" max="2" width="5.36328125" style="488" bestFit="1" customWidth="1"/>
    <col min="3" max="3" width="3.7265625" style="488" customWidth="1"/>
    <col min="4" max="5" width="6.36328125" style="488" customWidth="1"/>
    <col min="6" max="6" width="13.36328125" style="488" customWidth="1"/>
    <col min="7" max="7" width="31.6328125" style="488" customWidth="1"/>
    <col min="8" max="8" width="33.26953125" style="488" customWidth="1"/>
    <col min="9" max="9" width="23.7265625" style="488" customWidth="1"/>
    <col min="10" max="10" width="5.36328125" style="31" customWidth="1"/>
    <col min="11" max="11" width="4.08984375" style="488" bestFit="1" customWidth="1"/>
    <col min="12" max="12" width="5.08984375" style="31" customWidth="1"/>
    <col min="13" max="13" width="5.36328125" style="488" bestFit="1" customWidth="1"/>
    <col min="14" max="14" width="63.6328125" style="32" bestFit="1" customWidth="1"/>
    <col min="15" max="29" width="9.453125" style="488" customWidth="1"/>
    <col min="30" max="16384" width="9" style="488"/>
  </cols>
  <sheetData>
    <row r="1" spans="2:29" ht="16" customHeight="1" x14ac:dyDescent="0.2">
      <c r="O1" s="488">
        <f t="shared" ref="O1:AA1" si="0">RANK(O169,$O$169:$AA$169)</f>
        <v>13</v>
      </c>
      <c r="P1" s="488">
        <f t="shared" si="0"/>
        <v>5</v>
      </c>
      <c r="Q1" s="488">
        <f t="shared" si="0"/>
        <v>3</v>
      </c>
      <c r="R1" s="488">
        <f t="shared" si="0"/>
        <v>4</v>
      </c>
      <c r="S1" s="488">
        <f t="shared" si="0"/>
        <v>2</v>
      </c>
      <c r="T1" s="488">
        <f t="shared" si="0"/>
        <v>6</v>
      </c>
      <c r="U1" s="488">
        <f t="shared" si="0"/>
        <v>8</v>
      </c>
      <c r="V1" s="488">
        <f t="shared" si="0"/>
        <v>9</v>
      </c>
      <c r="W1" s="488">
        <f t="shared" si="0"/>
        <v>7</v>
      </c>
      <c r="X1" s="488">
        <f t="shared" si="0"/>
        <v>1</v>
      </c>
      <c r="Y1" s="488">
        <f t="shared" si="0"/>
        <v>12</v>
      </c>
      <c r="Z1" s="488">
        <f t="shared" si="0"/>
        <v>10</v>
      </c>
      <c r="AA1" s="488">
        <f t="shared" si="0"/>
        <v>10</v>
      </c>
    </row>
    <row r="2" spans="2:29" ht="35.25" customHeight="1" thickBot="1" x14ac:dyDescent="0.25">
      <c r="D2" s="761" t="s">
        <v>1853</v>
      </c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488">
        <v>1</v>
      </c>
      <c r="P2" s="488">
        <v>2</v>
      </c>
      <c r="Q2" s="488">
        <v>3</v>
      </c>
      <c r="R2" s="488">
        <v>4</v>
      </c>
      <c r="S2" s="488">
        <v>5</v>
      </c>
      <c r="T2" s="488">
        <v>6</v>
      </c>
      <c r="U2" s="488">
        <v>7</v>
      </c>
      <c r="V2" s="488">
        <v>8</v>
      </c>
      <c r="W2" s="488">
        <v>9</v>
      </c>
      <c r="X2" s="488">
        <v>10</v>
      </c>
      <c r="Y2" s="488">
        <v>11</v>
      </c>
      <c r="Z2" s="488">
        <v>12</v>
      </c>
      <c r="AA2" s="488">
        <v>13</v>
      </c>
    </row>
    <row r="3" spans="2:29" ht="16" customHeight="1" thickTop="1" thickBot="1" x14ac:dyDescent="0.25">
      <c r="C3" s="489"/>
      <c r="D3" s="763" t="s">
        <v>0</v>
      </c>
      <c r="E3" s="764"/>
      <c r="F3" s="201" t="s">
        <v>6</v>
      </c>
      <c r="G3" s="201" t="s">
        <v>1</v>
      </c>
      <c r="H3" s="201" t="s">
        <v>2</v>
      </c>
      <c r="I3" s="201" t="s">
        <v>3</v>
      </c>
      <c r="J3" s="765" t="s">
        <v>4</v>
      </c>
      <c r="K3" s="765"/>
      <c r="L3" s="765"/>
      <c r="M3" s="765"/>
      <c r="N3" s="510" t="s">
        <v>5</v>
      </c>
      <c r="O3" s="490" t="s">
        <v>99</v>
      </c>
      <c r="P3" s="488" t="s">
        <v>1434</v>
      </c>
      <c r="Q3" s="488" t="s">
        <v>68</v>
      </c>
      <c r="R3" s="488" t="s">
        <v>136</v>
      </c>
      <c r="S3" s="488" t="s">
        <v>60</v>
      </c>
      <c r="T3" s="488" t="s">
        <v>1433</v>
      </c>
      <c r="U3" s="488" t="s">
        <v>1237</v>
      </c>
      <c r="V3" s="488" t="s">
        <v>1482</v>
      </c>
      <c r="W3" s="488" t="s">
        <v>1854</v>
      </c>
      <c r="X3" s="491" t="s">
        <v>61</v>
      </c>
      <c r="Y3" s="488" t="s">
        <v>1324</v>
      </c>
      <c r="Z3" s="488" t="s">
        <v>1432</v>
      </c>
      <c r="AA3" s="488" t="s">
        <v>1184</v>
      </c>
      <c r="AB3" s="488" t="s">
        <v>42</v>
      </c>
    </row>
    <row r="4" spans="2:29" s="497" customFormat="1" ht="16.5" customHeight="1" thickTop="1" x14ac:dyDescent="0.2">
      <c r="B4" s="497">
        <v>1</v>
      </c>
      <c r="C4" s="716">
        <v>1</v>
      </c>
      <c r="D4" s="724" t="s">
        <v>1903</v>
      </c>
      <c r="E4" s="766" t="s">
        <v>1860</v>
      </c>
      <c r="F4" s="766" t="s">
        <v>20</v>
      </c>
      <c r="G4" s="766" t="s">
        <v>1936</v>
      </c>
      <c r="H4" s="766" t="s">
        <v>1858</v>
      </c>
      <c r="I4" s="247" t="s">
        <v>494</v>
      </c>
      <c r="J4" s="248">
        <v>2</v>
      </c>
      <c r="K4" s="508" t="s">
        <v>1900</v>
      </c>
      <c r="L4" s="248">
        <v>1</v>
      </c>
      <c r="M4" s="247" t="s">
        <v>8</v>
      </c>
      <c r="N4" s="509" t="s">
        <v>1901</v>
      </c>
      <c r="O4" s="499"/>
      <c r="Q4" s="497">
        <v>1</v>
      </c>
      <c r="X4" s="497">
        <v>1</v>
      </c>
      <c r="AC4" s="497">
        <f t="shared" ref="AC4:AC155" si="1">SUM(O4:AB4)</f>
        <v>2</v>
      </c>
    </row>
    <row r="5" spans="2:29" s="497" customFormat="1" ht="16.5" customHeight="1" x14ac:dyDescent="0.2">
      <c r="B5" s="497">
        <v>2</v>
      </c>
      <c r="C5" s="716"/>
      <c r="D5" s="725"/>
      <c r="E5" s="744"/>
      <c r="F5" s="744"/>
      <c r="G5" s="744"/>
      <c r="H5" s="744"/>
      <c r="I5" s="498" t="s">
        <v>1859</v>
      </c>
      <c r="J5" s="251">
        <v>1</v>
      </c>
      <c r="K5" s="156" t="s">
        <v>1900</v>
      </c>
      <c r="L5" s="251">
        <v>1</v>
      </c>
      <c r="M5" s="498" t="s">
        <v>12</v>
      </c>
      <c r="N5" s="468" t="s">
        <v>1902</v>
      </c>
      <c r="O5" s="499"/>
      <c r="X5" s="497">
        <v>1</v>
      </c>
      <c r="AC5" s="497">
        <f t="shared" si="1"/>
        <v>1</v>
      </c>
    </row>
    <row r="6" spans="2:29" s="497" customFormat="1" ht="16.5" customHeight="1" x14ac:dyDescent="0.2">
      <c r="B6" s="648">
        <v>3</v>
      </c>
      <c r="C6" s="716">
        <v>2</v>
      </c>
      <c r="D6" s="725"/>
      <c r="E6" s="750" t="s">
        <v>1905</v>
      </c>
      <c r="F6" s="750" t="s">
        <v>1906</v>
      </c>
      <c r="G6" s="750" t="s">
        <v>1907</v>
      </c>
      <c r="H6" s="750" t="s">
        <v>1908</v>
      </c>
      <c r="I6" s="517" t="s">
        <v>1909</v>
      </c>
      <c r="J6" s="518">
        <v>0</v>
      </c>
      <c r="K6" s="519" t="s">
        <v>1904</v>
      </c>
      <c r="L6" s="518">
        <v>1</v>
      </c>
      <c r="M6" s="517" t="s">
        <v>1911</v>
      </c>
      <c r="N6" s="507" t="s">
        <v>1904</v>
      </c>
      <c r="O6" s="499"/>
      <c r="AC6" s="512">
        <f t="shared" si="1"/>
        <v>0</v>
      </c>
    </row>
    <row r="7" spans="2:29" s="497" customFormat="1" ht="16.5" customHeight="1" x14ac:dyDescent="0.2">
      <c r="B7" s="648">
        <v>4</v>
      </c>
      <c r="C7" s="716"/>
      <c r="D7" s="725"/>
      <c r="E7" s="751"/>
      <c r="F7" s="751"/>
      <c r="G7" s="751"/>
      <c r="H7" s="751"/>
      <c r="I7" s="513" t="s">
        <v>1909</v>
      </c>
      <c r="J7" s="471">
        <v>0</v>
      </c>
      <c r="K7" s="472" t="s">
        <v>1904</v>
      </c>
      <c r="L7" s="471">
        <v>5</v>
      </c>
      <c r="M7" s="513" t="s">
        <v>1911</v>
      </c>
      <c r="N7" s="467" t="s">
        <v>1904</v>
      </c>
      <c r="O7" s="499"/>
      <c r="AC7" s="512">
        <f t="shared" si="1"/>
        <v>0</v>
      </c>
    </row>
    <row r="8" spans="2:29" s="512" customFormat="1" ht="16.5" customHeight="1" x14ac:dyDescent="0.2">
      <c r="B8" s="648">
        <v>5</v>
      </c>
      <c r="C8" s="716"/>
      <c r="D8" s="725"/>
      <c r="E8" s="751"/>
      <c r="F8" s="751"/>
      <c r="G8" s="751"/>
      <c r="H8" s="751"/>
      <c r="I8" s="513" t="s">
        <v>1909</v>
      </c>
      <c r="J8" s="471">
        <v>0</v>
      </c>
      <c r="K8" s="472" t="s">
        <v>1904</v>
      </c>
      <c r="L8" s="471">
        <v>1</v>
      </c>
      <c r="M8" s="513" t="s">
        <v>1911</v>
      </c>
      <c r="N8" s="467" t="s">
        <v>1904</v>
      </c>
      <c r="O8" s="511"/>
      <c r="AC8" s="512">
        <f t="shared" si="1"/>
        <v>0</v>
      </c>
    </row>
    <row r="9" spans="2:29" s="512" customFormat="1" ht="16.5" customHeight="1" x14ac:dyDescent="0.2">
      <c r="B9" s="648">
        <v>6</v>
      </c>
      <c r="C9" s="716"/>
      <c r="D9" s="725"/>
      <c r="E9" s="751"/>
      <c r="F9" s="751"/>
      <c r="G9" s="751"/>
      <c r="H9" s="751"/>
      <c r="I9" s="513" t="s">
        <v>1909</v>
      </c>
      <c r="J9" s="471">
        <v>0</v>
      </c>
      <c r="K9" s="472" t="s">
        <v>1904</v>
      </c>
      <c r="L9" s="471">
        <v>3</v>
      </c>
      <c r="M9" s="513" t="s">
        <v>1911</v>
      </c>
      <c r="N9" s="467" t="s">
        <v>1904</v>
      </c>
      <c r="O9" s="511"/>
      <c r="AC9" s="512">
        <f t="shared" si="1"/>
        <v>0</v>
      </c>
    </row>
    <row r="10" spans="2:29" s="512" customFormat="1" ht="16.5" customHeight="1" x14ac:dyDescent="0.2">
      <c r="B10" s="648">
        <v>7</v>
      </c>
      <c r="C10" s="716"/>
      <c r="D10" s="725"/>
      <c r="E10" s="751"/>
      <c r="F10" s="751"/>
      <c r="G10" s="751"/>
      <c r="H10" s="751"/>
      <c r="I10" s="513" t="s">
        <v>1909</v>
      </c>
      <c r="J10" s="471">
        <v>1</v>
      </c>
      <c r="K10" s="472" t="s">
        <v>1904</v>
      </c>
      <c r="L10" s="471">
        <v>0</v>
      </c>
      <c r="M10" s="513" t="s">
        <v>8</v>
      </c>
      <c r="N10" s="467" t="s">
        <v>1912</v>
      </c>
      <c r="O10" s="511"/>
      <c r="S10" s="512">
        <v>1</v>
      </c>
      <c r="AC10" s="512">
        <f t="shared" si="1"/>
        <v>1</v>
      </c>
    </row>
    <row r="11" spans="2:29" s="512" customFormat="1" ht="16.5" customHeight="1" x14ac:dyDescent="0.2">
      <c r="B11" s="648">
        <v>8</v>
      </c>
      <c r="C11" s="716"/>
      <c r="D11" s="725"/>
      <c r="E11" s="751"/>
      <c r="F11" s="751"/>
      <c r="G11" s="751"/>
      <c r="H11" s="751"/>
      <c r="I11" s="513" t="s">
        <v>1909</v>
      </c>
      <c r="J11" s="471">
        <v>1</v>
      </c>
      <c r="K11" s="472" t="s">
        <v>1904</v>
      </c>
      <c r="L11" s="471">
        <v>1</v>
      </c>
      <c r="M11" s="513" t="s">
        <v>1910</v>
      </c>
      <c r="N11" s="467" t="s">
        <v>1913</v>
      </c>
      <c r="O11" s="511"/>
      <c r="X11" s="512">
        <v>1</v>
      </c>
      <c r="AC11" s="512">
        <f t="shared" si="1"/>
        <v>1</v>
      </c>
    </row>
    <row r="12" spans="2:29" s="512" customFormat="1" ht="16.5" customHeight="1" x14ac:dyDescent="0.2">
      <c r="B12" s="648">
        <v>9</v>
      </c>
      <c r="C12" s="716"/>
      <c r="D12" s="725"/>
      <c r="E12" s="751"/>
      <c r="F12" s="751"/>
      <c r="G12" s="751"/>
      <c r="H12" s="751"/>
      <c r="I12" s="513" t="s">
        <v>1909</v>
      </c>
      <c r="J12" s="471">
        <v>0</v>
      </c>
      <c r="K12" s="472" t="s">
        <v>1904</v>
      </c>
      <c r="L12" s="471">
        <v>2</v>
      </c>
      <c r="M12" s="513" t="s">
        <v>1911</v>
      </c>
      <c r="N12" s="467" t="s">
        <v>1904</v>
      </c>
      <c r="O12" s="511"/>
      <c r="AC12" s="512">
        <f t="shared" si="1"/>
        <v>0</v>
      </c>
    </row>
    <row r="13" spans="2:29" s="512" customFormat="1" ht="16.5" customHeight="1" x14ac:dyDescent="0.2">
      <c r="B13" s="648">
        <v>10</v>
      </c>
      <c r="C13" s="716"/>
      <c r="D13" s="725"/>
      <c r="E13" s="752"/>
      <c r="F13" s="752"/>
      <c r="G13" s="752"/>
      <c r="H13" s="752"/>
      <c r="I13" s="514" t="s">
        <v>1909</v>
      </c>
      <c r="J13" s="439">
        <v>2</v>
      </c>
      <c r="K13" s="440" t="s">
        <v>1904</v>
      </c>
      <c r="L13" s="439">
        <v>2</v>
      </c>
      <c r="M13" s="514" t="s">
        <v>11</v>
      </c>
      <c r="N13" s="468" t="s">
        <v>1914</v>
      </c>
      <c r="O13" s="511"/>
      <c r="S13" s="512">
        <v>1</v>
      </c>
      <c r="X13" s="512">
        <v>1</v>
      </c>
      <c r="AC13" s="512">
        <f t="shared" si="1"/>
        <v>2</v>
      </c>
    </row>
    <row r="14" spans="2:29" s="512" customFormat="1" ht="16.5" customHeight="1" x14ac:dyDescent="0.2">
      <c r="B14" s="648">
        <v>11</v>
      </c>
      <c r="C14" s="716">
        <v>3</v>
      </c>
      <c r="D14" s="725"/>
      <c r="E14" s="743" t="s">
        <v>1916</v>
      </c>
      <c r="F14" s="743" t="s">
        <v>23</v>
      </c>
      <c r="G14" s="743" t="s">
        <v>1915</v>
      </c>
      <c r="H14" s="743" t="s">
        <v>1858</v>
      </c>
      <c r="I14" s="516" t="s">
        <v>1917</v>
      </c>
      <c r="J14" s="245">
        <v>1</v>
      </c>
      <c r="K14" s="135" t="s">
        <v>1904</v>
      </c>
      <c r="L14" s="245">
        <v>0</v>
      </c>
      <c r="M14" s="516" t="s">
        <v>1919</v>
      </c>
      <c r="N14" s="507" t="s">
        <v>122</v>
      </c>
      <c r="O14" s="511"/>
      <c r="Q14" s="512">
        <v>1</v>
      </c>
      <c r="AC14" s="512">
        <f t="shared" si="1"/>
        <v>1</v>
      </c>
    </row>
    <row r="15" spans="2:29" s="512" customFormat="1" ht="16.5" customHeight="1" x14ac:dyDescent="0.2">
      <c r="B15" s="648">
        <v>12</v>
      </c>
      <c r="C15" s="716"/>
      <c r="D15" s="725"/>
      <c r="E15" s="744"/>
      <c r="F15" s="744"/>
      <c r="G15" s="744"/>
      <c r="H15" s="744"/>
      <c r="I15" s="515" t="s">
        <v>1918</v>
      </c>
      <c r="J15" s="251">
        <v>2</v>
      </c>
      <c r="K15" s="156" t="s">
        <v>1904</v>
      </c>
      <c r="L15" s="251">
        <v>0</v>
      </c>
      <c r="M15" s="515" t="s">
        <v>8</v>
      </c>
      <c r="N15" s="468" t="s">
        <v>1920</v>
      </c>
      <c r="O15" s="511"/>
      <c r="R15" s="512">
        <v>1</v>
      </c>
      <c r="S15" s="512">
        <v>1</v>
      </c>
      <c r="AC15" s="512">
        <f t="shared" si="1"/>
        <v>2</v>
      </c>
    </row>
    <row r="16" spans="2:29" s="512" customFormat="1" ht="16.5" customHeight="1" x14ac:dyDescent="0.2">
      <c r="B16" s="648">
        <v>13</v>
      </c>
      <c r="C16" s="716">
        <v>4</v>
      </c>
      <c r="D16" s="725"/>
      <c r="E16" s="711" t="s">
        <v>1094</v>
      </c>
      <c r="F16" s="711" t="s">
        <v>1921</v>
      </c>
      <c r="G16" s="711" t="s">
        <v>1935</v>
      </c>
      <c r="H16" s="719" t="s">
        <v>1927</v>
      </c>
      <c r="I16" s="520" t="s">
        <v>1922</v>
      </c>
      <c r="J16" s="265">
        <v>2</v>
      </c>
      <c r="K16" s="149" t="s">
        <v>1904</v>
      </c>
      <c r="L16" s="265">
        <v>0</v>
      </c>
      <c r="M16" s="520" t="s">
        <v>1926</v>
      </c>
      <c r="N16" s="507" t="s">
        <v>1928</v>
      </c>
      <c r="O16" s="511"/>
      <c r="T16" s="512">
        <v>1</v>
      </c>
      <c r="X16" s="512">
        <v>1</v>
      </c>
      <c r="AC16" s="512">
        <f t="shared" si="1"/>
        <v>2</v>
      </c>
    </row>
    <row r="17" spans="2:29" s="512" customFormat="1" ht="16.5" customHeight="1" x14ac:dyDescent="0.2">
      <c r="B17" s="648">
        <v>14</v>
      </c>
      <c r="C17" s="716"/>
      <c r="D17" s="725"/>
      <c r="E17" s="712"/>
      <c r="F17" s="712"/>
      <c r="G17" s="712"/>
      <c r="H17" s="712"/>
      <c r="I17" s="521" t="s">
        <v>1859</v>
      </c>
      <c r="J17" s="270">
        <v>6</v>
      </c>
      <c r="K17" s="19" t="s">
        <v>1904</v>
      </c>
      <c r="L17" s="270">
        <v>0</v>
      </c>
      <c r="M17" s="521" t="s">
        <v>1926</v>
      </c>
      <c r="N17" s="467" t="s">
        <v>1929</v>
      </c>
      <c r="O17" s="511"/>
      <c r="Q17" s="512">
        <v>2</v>
      </c>
      <c r="R17" s="512">
        <v>1</v>
      </c>
      <c r="U17" s="512">
        <v>1</v>
      </c>
      <c r="X17" s="512">
        <v>1</v>
      </c>
      <c r="AA17" s="512">
        <v>1</v>
      </c>
      <c r="AC17" s="512">
        <f t="shared" si="1"/>
        <v>6</v>
      </c>
    </row>
    <row r="18" spans="2:29" s="523" customFormat="1" ht="16.5" customHeight="1" x14ac:dyDescent="0.2">
      <c r="B18" s="648">
        <v>15</v>
      </c>
      <c r="C18" s="716"/>
      <c r="D18" s="725"/>
      <c r="E18" s="712"/>
      <c r="F18" s="712"/>
      <c r="G18" s="712"/>
      <c r="H18" s="712"/>
      <c r="I18" s="521" t="s">
        <v>1923</v>
      </c>
      <c r="J18" s="270">
        <v>6</v>
      </c>
      <c r="K18" s="19" t="s">
        <v>7</v>
      </c>
      <c r="L18" s="270">
        <v>0</v>
      </c>
      <c r="M18" s="521" t="s">
        <v>1926</v>
      </c>
      <c r="N18" s="467" t="s">
        <v>1930</v>
      </c>
      <c r="O18" s="522"/>
      <c r="P18" s="523">
        <v>2</v>
      </c>
      <c r="Q18" s="523">
        <v>1</v>
      </c>
      <c r="R18" s="523">
        <v>2</v>
      </c>
      <c r="X18" s="523">
        <v>1</v>
      </c>
      <c r="AC18" s="523">
        <f t="shared" si="1"/>
        <v>6</v>
      </c>
    </row>
    <row r="19" spans="2:29" s="523" customFormat="1" ht="16.5" customHeight="1" x14ac:dyDescent="0.2">
      <c r="B19" s="648">
        <v>16</v>
      </c>
      <c r="C19" s="716"/>
      <c r="D19" s="725"/>
      <c r="E19" s="712"/>
      <c r="F19" s="712"/>
      <c r="G19" s="712"/>
      <c r="H19" s="712"/>
      <c r="I19" s="521" t="s">
        <v>1924</v>
      </c>
      <c r="J19" s="270">
        <v>1</v>
      </c>
      <c r="K19" s="19" t="s">
        <v>7</v>
      </c>
      <c r="L19" s="270">
        <v>2</v>
      </c>
      <c r="M19" s="521" t="s">
        <v>11</v>
      </c>
      <c r="N19" s="467" t="s">
        <v>1931</v>
      </c>
      <c r="O19" s="522"/>
      <c r="R19" s="523">
        <v>1</v>
      </c>
      <c r="AC19" s="523">
        <f t="shared" si="1"/>
        <v>1</v>
      </c>
    </row>
    <row r="20" spans="2:29" s="523" customFormat="1" ht="16.5" customHeight="1" thickBot="1" x14ac:dyDescent="0.25">
      <c r="B20" s="648">
        <v>17</v>
      </c>
      <c r="C20" s="716"/>
      <c r="D20" s="725"/>
      <c r="E20" s="718"/>
      <c r="F20" s="718"/>
      <c r="G20" s="718"/>
      <c r="H20" s="718"/>
      <c r="I20" s="540" t="s">
        <v>1925</v>
      </c>
      <c r="J20" s="313">
        <v>3</v>
      </c>
      <c r="K20" s="13" t="s">
        <v>7</v>
      </c>
      <c r="L20" s="313">
        <v>0</v>
      </c>
      <c r="M20" s="540" t="s">
        <v>8</v>
      </c>
      <c r="N20" s="542" t="s">
        <v>1932</v>
      </c>
      <c r="O20" s="522"/>
      <c r="Q20" s="523">
        <v>2</v>
      </c>
      <c r="R20" s="523">
        <v>1</v>
      </c>
      <c r="AC20" s="523">
        <f t="shared" si="1"/>
        <v>3</v>
      </c>
    </row>
    <row r="21" spans="2:29" s="523" customFormat="1" ht="16.5" customHeight="1" thickTop="1" x14ac:dyDescent="0.2">
      <c r="B21" s="648">
        <v>18</v>
      </c>
      <c r="C21" s="716">
        <v>5</v>
      </c>
      <c r="D21" s="724" t="s">
        <v>1933</v>
      </c>
      <c r="E21" s="714" t="s">
        <v>1934</v>
      </c>
      <c r="F21" s="714" t="s">
        <v>23</v>
      </c>
      <c r="G21" s="740" t="s">
        <v>1300</v>
      </c>
      <c r="H21" s="714" t="s">
        <v>1954</v>
      </c>
      <c r="I21" s="541" t="s">
        <v>1955</v>
      </c>
      <c r="J21" s="314">
        <v>2</v>
      </c>
      <c r="K21" s="187" t="s">
        <v>7</v>
      </c>
      <c r="L21" s="314">
        <v>0</v>
      </c>
      <c r="M21" s="541" t="s">
        <v>1960</v>
      </c>
      <c r="N21" s="466" t="s">
        <v>1961</v>
      </c>
      <c r="O21" s="522"/>
      <c r="S21" s="523">
        <v>1</v>
      </c>
      <c r="W21" s="523">
        <v>1</v>
      </c>
      <c r="AC21" s="523">
        <f t="shared" si="1"/>
        <v>2</v>
      </c>
    </row>
    <row r="22" spans="2:29" s="523" customFormat="1" ht="16.5" customHeight="1" x14ac:dyDescent="0.2">
      <c r="B22" s="648">
        <v>19</v>
      </c>
      <c r="C22" s="716"/>
      <c r="D22" s="725"/>
      <c r="E22" s="712"/>
      <c r="F22" s="712"/>
      <c r="G22" s="721"/>
      <c r="H22" s="712"/>
      <c r="I22" s="536" t="s">
        <v>1956</v>
      </c>
      <c r="J22" s="270">
        <v>2</v>
      </c>
      <c r="K22" s="19" t="s">
        <v>7</v>
      </c>
      <c r="L22" s="270">
        <v>1</v>
      </c>
      <c r="M22" s="536" t="s">
        <v>1960</v>
      </c>
      <c r="N22" s="467" t="s">
        <v>1961</v>
      </c>
      <c r="O22" s="522"/>
      <c r="S22" s="523">
        <v>1</v>
      </c>
      <c r="W22" s="523">
        <v>1</v>
      </c>
      <c r="AC22" s="523">
        <f t="shared" si="1"/>
        <v>2</v>
      </c>
    </row>
    <row r="23" spans="2:29" s="525" customFormat="1" ht="16.5" customHeight="1" x14ac:dyDescent="0.2">
      <c r="B23" s="648">
        <v>20</v>
      </c>
      <c r="C23" s="716"/>
      <c r="D23" s="725"/>
      <c r="E23" s="712"/>
      <c r="F23" s="712"/>
      <c r="G23" s="721"/>
      <c r="H23" s="751" t="s">
        <v>28</v>
      </c>
      <c r="I23" s="533" t="s">
        <v>1957</v>
      </c>
      <c r="J23" s="471">
        <v>3</v>
      </c>
      <c r="K23" s="472" t="s">
        <v>7</v>
      </c>
      <c r="L23" s="471">
        <v>4</v>
      </c>
      <c r="M23" s="533" t="s">
        <v>11</v>
      </c>
      <c r="N23" s="467" t="s">
        <v>1962</v>
      </c>
      <c r="O23" s="524"/>
      <c r="Q23" s="525">
        <v>2</v>
      </c>
      <c r="X23" s="525">
        <v>1</v>
      </c>
      <c r="AC23" s="525">
        <f t="shared" si="1"/>
        <v>3</v>
      </c>
    </row>
    <row r="24" spans="2:29" s="525" customFormat="1" ht="16.5" customHeight="1" x14ac:dyDescent="0.2">
      <c r="B24" s="648">
        <v>21</v>
      </c>
      <c r="C24" s="716"/>
      <c r="D24" s="725"/>
      <c r="E24" s="718"/>
      <c r="F24" s="718"/>
      <c r="G24" s="721"/>
      <c r="H24" s="760"/>
      <c r="I24" s="549" t="s">
        <v>1958</v>
      </c>
      <c r="J24" s="550">
        <v>5</v>
      </c>
      <c r="K24" s="551" t="s">
        <v>7</v>
      </c>
      <c r="L24" s="550">
        <v>3</v>
      </c>
      <c r="M24" s="549" t="s">
        <v>8</v>
      </c>
      <c r="N24" s="542" t="s">
        <v>1963</v>
      </c>
      <c r="O24" s="524"/>
      <c r="S24" s="525">
        <v>1</v>
      </c>
      <c r="X24" s="525">
        <v>3</v>
      </c>
      <c r="AB24" s="525">
        <v>1</v>
      </c>
      <c r="AC24" s="525">
        <f t="shared" si="1"/>
        <v>5</v>
      </c>
    </row>
    <row r="25" spans="2:29" s="525" customFormat="1" ht="16.5" customHeight="1" x14ac:dyDescent="0.2">
      <c r="B25" s="648">
        <v>22</v>
      </c>
      <c r="C25" s="716">
        <v>6</v>
      </c>
      <c r="D25" s="725"/>
      <c r="E25" s="711" t="s">
        <v>1959</v>
      </c>
      <c r="F25" s="711" t="s">
        <v>23</v>
      </c>
      <c r="G25" s="721"/>
      <c r="H25" s="719" t="s">
        <v>1969</v>
      </c>
      <c r="I25" s="633" t="s">
        <v>1958</v>
      </c>
      <c r="J25" s="265">
        <v>1</v>
      </c>
      <c r="K25" s="149" t="s">
        <v>7</v>
      </c>
      <c r="L25" s="265">
        <v>1</v>
      </c>
      <c r="M25" s="633" t="s">
        <v>1970</v>
      </c>
      <c r="N25" s="507" t="s">
        <v>1972</v>
      </c>
      <c r="O25" s="524"/>
      <c r="X25" s="525">
        <v>1</v>
      </c>
      <c r="AC25" s="525">
        <f t="shared" si="1"/>
        <v>1</v>
      </c>
    </row>
    <row r="26" spans="2:29" s="525" customFormat="1" ht="16.5" customHeight="1" x14ac:dyDescent="0.2">
      <c r="B26" s="648">
        <v>23</v>
      </c>
      <c r="C26" s="716"/>
      <c r="D26" s="725"/>
      <c r="E26" s="712"/>
      <c r="F26" s="712"/>
      <c r="G26" s="721"/>
      <c r="H26" s="712"/>
      <c r="I26" s="632" t="s">
        <v>1965</v>
      </c>
      <c r="J26" s="270">
        <v>1</v>
      </c>
      <c r="K26" s="19" t="s">
        <v>7</v>
      </c>
      <c r="L26" s="270">
        <v>1</v>
      </c>
      <c r="M26" s="632" t="s">
        <v>1970</v>
      </c>
      <c r="N26" s="467" t="s">
        <v>263</v>
      </c>
      <c r="O26" s="524"/>
      <c r="R26" s="525">
        <v>1</v>
      </c>
      <c r="AC26" s="525">
        <f t="shared" si="1"/>
        <v>1</v>
      </c>
    </row>
    <row r="27" spans="2:29" s="525" customFormat="1" ht="16.5" customHeight="1" x14ac:dyDescent="0.2">
      <c r="B27" s="648">
        <v>24</v>
      </c>
      <c r="C27" s="716"/>
      <c r="D27" s="725"/>
      <c r="E27" s="712"/>
      <c r="F27" s="712"/>
      <c r="G27" s="721"/>
      <c r="H27" s="712"/>
      <c r="I27" s="632" t="s">
        <v>1964</v>
      </c>
      <c r="J27" s="270">
        <v>3</v>
      </c>
      <c r="K27" s="19" t="s">
        <v>7</v>
      </c>
      <c r="L27" s="270">
        <v>4</v>
      </c>
      <c r="M27" s="632" t="s">
        <v>1971</v>
      </c>
      <c r="N27" s="467" t="s">
        <v>1973</v>
      </c>
      <c r="O27" s="524"/>
      <c r="Q27" s="525">
        <v>1</v>
      </c>
      <c r="X27" s="525">
        <v>2</v>
      </c>
      <c r="AC27" s="525">
        <f t="shared" si="1"/>
        <v>3</v>
      </c>
    </row>
    <row r="28" spans="2:29" s="525" customFormat="1" ht="16.5" customHeight="1" x14ac:dyDescent="0.2">
      <c r="B28" s="648">
        <v>25</v>
      </c>
      <c r="C28" s="716"/>
      <c r="D28" s="725"/>
      <c r="E28" s="712"/>
      <c r="F28" s="712"/>
      <c r="G28" s="721"/>
      <c r="H28" s="712"/>
      <c r="I28" s="632" t="s">
        <v>1967</v>
      </c>
      <c r="J28" s="270">
        <v>3</v>
      </c>
      <c r="K28" s="19" t="s">
        <v>7</v>
      </c>
      <c r="L28" s="270">
        <v>2</v>
      </c>
      <c r="M28" s="632" t="s">
        <v>8</v>
      </c>
      <c r="N28" s="467" t="s">
        <v>1974</v>
      </c>
      <c r="O28" s="524"/>
      <c r="Q28" s="525">
        <v>1</v>
      </c>
      <c r="S28" s="525">
        <v>1</v>
      </c>
      <c r="T28" s="525">
        <v>1</v>
      </c>
      <c r="AC28" s="525">
        <f t="shared" si="1"/>
        <v>3</v>
      </c>
    </row>
    <row r="29" spans="2:29" s="526" customFormat="1" ht="16.5" customHeight="1" x14ac:dyDescent="0.2">
      <c r="B29" s="648">
        <v>26</v>
      </c>
      <c r="C29" s="716"/>
      <c r="D29" s="725"/>
      <c r="E29" s="712"/>
      <c r="F29" s="712"/>
      <c r="G29" s="721"/>
      <c r="H29" s="751" t="s">
        <v>1968</v>
      </c>
      <c r="I29" s="533" t="s">
        <v>1966</v>
      </c>
      <c r="J29" s="471">
        <v>0</v>
      </c>
      <c r="K29" s="472" t="s">
        <v>2237</v>
      </c>
      <c r="L29" s="471">
        <v>3</v>
      </c>
      <c r="M29" s="533" t="s">
        <v>1971</v>
      </c>
      <c r="N29" s="467" t="s">
        <v>1975</v>
      </c>
      <c r="O29" s="527"/>
      <c r="AC29" s="526">
        <f t="shared" si="1"/>
        <v>0</v>
      </c>
    </row>
    <row r="30" spans="2:29" s="525" customFormat="1" ht="16.5" customHeight="1" x14ac:dyDescent="0.2">
      <c r="B30" s="648">
        <v>27</v>
      </c>
      <c r="C30" s="716"/>
      <c r="D30" s="725"/>
      <c r="E30" s="713"/>
      <c r="F30" s="713"/>
      <c r="G30" s="735"/>
      <c r="H30" s="752"/>
      <c r="I30" s="534" t="s">
        <v>1965</v>
      </c>
      <c r="J30" s="439">
        <v>0</v>
      </c>
      <c r="K30" s="440" t="s">
        <v>7</v>
      </c>
      <c r="L30" s="439">
        <v>1</v>
      </c>
      <c r="M30" s="534" t="s">
        <v>11</v>
      </c>
      <c r="N30" s="468" t="s">
        <v>1975</v>
      </c>
      <c r="O30" s="524"/>
      <c r="AC30" s="525">
        <f t="shared" si="1"/>
        <v>0</v>
      </c>
    </row>
    <row r="31" spans="2:29" s="497" customFormat="1" ht="16.5" customHeight="1" x14ac:dyDescent="0.2">
      <c r="B31" s="648">
        <v>28</v>
      </c>
      <c r="C31" s="716">
        <v>7</v>
      </c>
      <c r="D31" s="725"/>
      <c r="E31" s="711" t="s">
        <v>1976</v>
      </c>
      <c r="F31" s="711" t="s">
        <v>23</v>
      </c>
      <c r="G31" s="711" t="s">
        <v>1977</v>
      </c>
      <c r="H31" s="719" t="s">
        <v>2002</v>
      </c>
      <c r="I31" s="535" t="s">
        <v>1978</v>
      </c>
      <c r="J31" s="265">
        <v>1</v>
      </c>
      <c r="K31" s="149" t="s">
        <v>7</v>
      </c>
      <c r="L31" s="265">
        <v>2</v>
      </c>
      <c r="M31" s="535" t="s">
        <v>1997</v>
      </c>
      <c r="N31" s="507" t="s">
        <v>263</v>
      </c>
      <c r="O31" s="499"/>
      <c r="R31" s="497">
        <v>1</v>
      </c>
      <c r="AC31" s="512">
        <f t="shared" si="1"/>
        <v>1</v>
      </c>
    </row>
    <row r="32" spans="2:29" s="529" customFormat="1" ht="16.5" customHeight="1" x14ac:dyDescent="0.2">
      <c r="B32" s="648">
        <v>29</v>
      </c>
      <c r="C32" s="716"/>
      <c r="D32" s="725"/>
      <c r="E32" s="712"/>
      <c r="F32" s="712"/>
      <c r="G32" s="712"/>
      <c r="H32" s="712"/>
      <c r="I32" s="536" t="s">
        <v>1979</v>
      </c>
      <c r="J32" s="270">
        <v>4</v>
      </c>
      <c r="K32" s="19" t="s">
        <v>7</v>
      </c>
      <c r="L32" s="270">
        <v>1</v>
      </c>
      <c r="M32" s="536" t="s">
        <v>1998</v>
      </c>
      <c r="N32" s="467" t="s">
        <v>1999</v>
      </c>
      <c r="O32" s="528"/>
      <c r="P32" s="529">
        <v>1</v>
      </c>
      <c r="W32" s="529">
        <v>1</v>
      </c>
      <c r="X32" s="529">
        <v>2</v>
      </c>
      <c r="AC32" s="529">
        <f t="shared" si="1"/>
        <v>4</v>
      </c>
    </row>
    <row r="33" spans="2:29" s="529" customFormat="1" ht="16.5" customHeight="1" x14ac:dyDescent="0.2">
      <c r="B33" s="648">
        <v>30</v>
      </c>
      <c r="C33" s="716"/>
      <c r="D33" s="725"/>
      <c r="E33" s="712"/>
      <c r="F33" s="712"/>
      <c r="G33" s="712"/>
      <c r="H33" s="712"/>
      <c r="I33" s="536" t="s">
        <v>1980</v>
      </c>
      <c r="J33" s="270">
        <v>3</v>
      </c>
      <c r="K33" s="19" t="s">
        <v>7</v>
      </c>
      <c r="L33" s="270">
        <v>0</v>
      </c>
      <c r="M33" s="536" t="s">
        <v>1998</v>
      </c>
      <c r="N33" s="467" t="s">
        <v>2001</v>
      </c>
      <c r="O33" s="528"/>
      <c r="Q33" s="529">
        <v>3</v>
      </c>
      <c r="AC33" s="529">
        <f t="shared" si="1"/>
        <v>3</v>
      </c>
    </row>
    <row r="34" spans="2:29" s="529" customFormat="1" ht="16.5" customHeight="1" x14ac:dyDescent="0.2">
      <c r="B34" s="648">
        <v>31</v>
      </c>
      <c r="C34" s="716"/>
      <c r="D34" s="725"/>
      <c r="E34" s="713"/>
      <c r="F34" s="713"/>
      <c r="G34" s="713"/>
      <c r="H34" s="713"/>
      <c r="I34" s="537" t="s">
        <v>1996</v>
      </c>
      <c r="J34" s="316">
        <v>1</v>
      </c>
      <c r="K34" s="103" t="s">
        <v>7</v>
      </c>
      <c r="L34" s="316">
        <v>0</v>
      </c>
      <c r="M34" s="537" t="s">
        <v>8</v>
      </c>
      <c r="N34" s="468" t="s">
        <v>2000</v>
      </c>
      <c r="O34" s="528"/>
      <c r="X34" s="529">
        <v>1</v>
      </c>
      <c r="AC34" s="529">
        <f t="shared" si="1"/>
        <v>1</v>
      </c>
    </row>
    <row r="35" spans="2:29" s="529" customFormat="1" ht="16.5" customHeight="1" x14ac:dyDescent="0.2">
      <c r="B35" s="648">
        <v>32</v>
      </c>
      <c r="C35" s="716">
        <v>8</v>
      </c>
      <c r="D35" s="725"/>
      <c r="E35" s="750" t="s">
        <v>1981</v>
      </c>
      <c r="F35" s="750" t="s">
        <v>23</v>
      </c>
      <c r="G35" s="750" t="s">
        <v>1982</v>
      </c>
      <c r="H35" s="750" t="s">
        <v>1990</v>
      </c>
      <c r="I35" s="532" t="s">
        <v>1991</v>
      </c>
      <c r="J35" s="518">
        <v>1</v>
      </c>
      <c r="K35" s="519" t="s">
        <v>7</v>
      </c>
      <c r="L35" s="518">
        <v>0</v>
      </c>
      <c r="M35" s="532" t="s">
        <v>2003</v>
      </c>
      <c r="N35" s="507" t="s">
        <v>2005</v>
      </c>
      <c r="O35" s="528"/>
      <c r="P35" s="529">
        <v>1</v>
      </c>
      <c r="AC35" s="529">
        <f t="shared" si="1"/>
        <v>1</v>
      </c>
    </row>
    <row r="36" spans="2:29" s="529" customFormat="1" ht="16.5" customHeight="1" x14ac:dyDescent="0.2">
      <c r="B36" s="648">
        <v>33</v>
      </c>
      <c r="C36" s="716"/>
      <c r="D36" s="725"/>
      <c r="E36" s="751"/>
      <c r="F36" s="751"/>
      <c r="G36" s="751"/>
      <c r="H36" s="751"/>
      <c r="I36" s="533" t="s">
        <v>1992</v>
      </c>
      <c r="J36" s="471">
        <v>7</v>
      </c>
      <c r="K36" s="472" t="s">
        <v>7</v>
      </c>
      <c r="L36" s="471">
        <v>0</v>
      </c>
      <c r="M36" s="533" t="s">
        <v>2003</v>
      </c>
      <c r="N36" s="467" t="s">
        <v>2006</v>
      </c>
      <c r="O36" s="528"/>
      <c r="Q36" s="529">
        <v>1</v>
      </c>
      <c r="R36" s="529">
        <v>1</v>
      </c>
      <c r="U36" s="529">
        <v>1</v>
      </c>
      <c r="V36" s="529">
        <v>1</v>
      </c>
      <c r="X36" s="529">
        <v>2</v>
      </c>
      <c r="AB36" s="529">
        <v>1</v>
      </c>
      <c r="AC36" s="529">
        <f t="shared" si="1"/>
        <v>7</v>
      </c>
    </row>
    <row r="37" spans="2:29" s="529" customFormat="1" ht="16.5" customHeight="1" x14ac:dyDescent="0.2">
      <c r="B37" s="648">
        <v>34</v>
      </c>
      <c r="C37" s="716"/>
      <c r="D37" s="725"/>
      <c r="E37" s="751"/>
      <c r="F37" s="751"/>
      <c r="G37" s="751"/>
      <c r="H37" s="751"/>
      <c r="I37" s="533" t="s">
        <v>1993</v>
      </c>
      <c r="J37" s="471">
        <v>0</v>
      </c>
      <c r="K37" s="472" t="s">
        <v>7</v>
      </c>
      <c r="L37" s="471">
        <v>2</v>
      </c>
      <c r="M37" s="533" t="s">
        <v>2004</v>
      </c>
      <c r="N37" s="467" t="s">
        <v>2007</v>
      </c>
      <c r="O37" s="528"/>
      <c r="AC37" s="529">
        <f t="shared" si="1"/>
        <v>0</v>
      </c>
    </row>
    <row r="38" spans="2:29" s="529" customFormat="1" ht="16.5" customHeight="1" x14ac:dyDescent="0.2">
      <c r="B38" s="648">
        <v>35</v>
      </c>
      <c r="C38" s="716"/>
      <c r="D38" s="725"/>
      <c r="E38" s="751"/>
      <c r="F38" s="751"/>
      <c r="G38" s="751"/>
      <c r="H38" s="751"/>
      <c r="I38" s="533" t="s">
        <v>1994</v>
      </c>
      <c r="J38" s="471">
        <v>3</v>
      </c>
      <c r="K38" s="472" t="s">
        <v>7</v>
      </c>
      <c r="L38" s="471">
        <v>0</v>
      </c>
      <c r="M38" s="533" t="s">
        <v>2003</v>
      </c>
      <c r="N38" s="467" t="s">
        <v>1529</v>
      </c>
      <c r="O38" s="528"/>
      <c r="R38" s="529">
        <v>1</v>
      </c>
      <c r="X38" s="529">
        <v>2</v>
      </c>
      <c r="AC38" s="529">
        <f t="shared" si="1"/>
        <v>3</v>
      </c>
    </row>
    <row r="39" spans="2:29" s="529" customFormat="1" ht="16.5" customHeight="1" x14ac:dyDescent="0.2">
      <c r="B39" s="648">
        <v>36</v>
      </c>
      <c r="C39" s="716"/>
      <c r="D39" s="725"/>
      <c r="E39" s="752"/>
      <c r="F39" s="752"/>
      <c r="G39" s="752"/>
      <c r="H39" s="752"/>
      <c r="I39" s="534" t="s">
        <v>1995</v>
      </c>
      <c r="J39" s="439">
        <v>1</v>
      </c>
      <c r="K39" s="440" t="s">
        <v>7</v>
      </c>
      <c r="L39" s="439">
        <v>0</v>
      </c>
      <c r="M39" s="534" t="s">
        <v>8</v>
      </c>
      <c r="N39" s="468" t="s">
        <v>122</v>
      </c>
      <c r="O39" s="528"/>
      <c r="Q39" s="529">
        <v>1</v>
      </c>
      <c r="AC39" s="529">
        <f t="shared" si="1"/>
        <v>1</v>
      </c>
    </row>
    <row r="40" spans="2:29" s="529" customFormat="1" ht="16.5" customHeight="1" x14ac:dyDescent="0.2">
      <c r="B40" s="648">
        <v>37</v>
      </c>
      <c r="C40" s="716">
        <v>9</v>
      </c>
      <c r="D40" s="725"/>
      <c r="E40" s="711" t="s">
        <v>2008</v>
      </c>
      <c r="F40" s="711" t="s">
        <v>23</v>
      </c>
      <c r="G40" s="711" t="s">
        <v>1936</v>
      </c>
      <c r="H40" s="719" t="s">
        <v>2012</v>
      </c>
      <c r="I40" s="535" t="s">
        <v>2009</v>
      </c>
      <c r="J40" s="265">
        <v>3</v>
      </c>
      <c r="K40" s="149" t="s">
        <v>7</v>
      </c>
      <c r="L40" s="265">
        <v>0</v>
      </c>
      <c r="M40" s="535" t="s">
        <v>2011</v>
      </c>
      <c r="N40" s="507" t="s">
        <v>2013</v>
      </c>
      <c r="O40" s="528"/>
      <c r="Q40" s="529">
        <v>1</v>
      </c>
      <c r="S40" s="529">
        <v>1</v>
      </c>
      <c r="X40" s="529">
        <v>1</v>
      </c>
      <c r="AC40" s="529">
        <f t="shared" si="1"/>
        <v>3</v>
      </c>
    </row>
    <row r="41" spans="2:29" s="530" customFormat="1" ht="16.5" customHeight="1" x14ac:dyDescent="0.2">
      <c r="B41" s="648">
        <v>38</v>
      </c>
      <c r="C41" s="716"/>
      <c r="D41" s="725"/>
      <c r="E41" s="712"/>
      <c r="F41" s="712"/>
      <c r="G41" s="712"/>
      <c r="H41" s="712"/>
      <c r="I41" s="536" t="s">
        <v>2010</v>
      </c>
      <c r="J41" s="270">
        <v>4</v>
      </c>
      <c r="K41" s="19" t="s">
        <v>7</v>
      </c>
      <c r="L41" s="270">
        <v>1</v>
      </c>
      <c r="M41" s="536" t="s">
        <v>2011</v>
      </c>
      <c r="N41" s="467" t="s">
        <v>2014</v>
      </c>
      <c r="O41" s="531"/>
      <c r="P41" s="530">
        <v>1</v>
      </c>
      <c r="R41" s="530">
        <v>1</v>
      </c>
      <c r="S41" s="530">
        <v>2</v>
      </c>
      <c r="AC41" s="530">
        <f t="shared" si="1"/>
        <v>4</v>
      </c>
    </row>
    <row r="42" spans="2:29" s="530" customFormat="1" ht="16.5" customHeight="1" x14ac:dyDescent="0.2">
      <c r="B42" s="648">
        <v>39</v>
      </c>
      <c r="C42" s="716"/>
      <c r="D42" s="725"/>
      <c r="E42" s="713"/>
      <c r="F42" s="713"/>
      <c r="G42" s="713"/>
      <c r="H42" s="713"/>
      <c r="I42" s="537" t="s">
        <v>1979</v>
      </c>
      <c r="J42" s="316">
        <v>2</v>
      </c>
      <c r="K42" s="103" t="s">
        <v>7</v>
      </c>
      <c r="L42" s="316">
        <v>0</v>
      </c>
      <c r="M42" s="537" t="s">
        <v>8</v>
      </c>
      <c r="N42" s="468" t="s">
        <v>80</v>
      </c>
      <c r="O42" s="531"/>
      <c r="S42" s="530">
        <v>2</v>
      </c>
      <c r="AC42" s="530">
        <f t="shared" si="1"/>
        <v>2</v>
      </c>
    </row>
    <row r="43" spans="2:29" s="530" customFormat="1" ht="16.5" customHeight="1" x14ac:dyDescent="0.2">
      <c r="B43" s="648">
        <v>40</v>
      </c>
      <c r="C43" s="716">
        <v>10</v>
      </c>
      <c r="D43" s="725"/>
      <c r="E43" s="711" t="s">
        <v>2016</v>
      </c>
      <c r="F43" s="711" t="s">
        <v>2017</v>
      </c>
      <c r="G43" s="711" t="s">
        <v>1941</v>
      </c>
      <c r="H43" s="719" t="s">
        <v>2026</v>
      </c>
      <c r="I43" s="535" t="s">
        <v>2018</v>
      </c>
      <c r="J43" s="265">
        <v>2</v>
      </c>
      <c r="K43" s="149" t="s">
        <v>7</v>
      </c>
      <c r="L43" s="265">
        <v>0</v>
      </c>
      <c r="M43" s="535" t="s">
        <v>2021</v>
      </c>
      <c r="N43" s="507" t="s">
        <v>2022</v>
      </c>
      <c r="O43" s="531"/>
      <c r="S43" s="530">
        <v>1</v>
      </c>
      <c r="T43" s="530">
        <v>1</v>
      </c>
      <c r="AC43" s="530">
        <f t="shared" si="1"/>
        <v>2</v>
      </c>
    </row>
    <row r="44" spans="2:29" s="530" customFormat="1" ht="16.5" customHeight="1" x14ac:dyDescent="0.2">
      <c r="B44" s="648">
        <v>41</v>
      </c>
      <c r="C44" s="716"/>
      <c r="D44" s="725"/>
      <c r="E44" s="712"/>
      <c r="F44" s="712"/>
      <c r="G44" s="712"/>
      <c r="H44" s="712"/>
      <c r="I44" s="536" t="s">
        <v>2019</v>
      </c>
      <c r="J44" s="270">
        <v>2</v>
      </c>
      <c r="K44" s="19" t="s">
        <v>7</v>
      </c>
      <c r="L44" s="270">
        <v>0</v>
      </c>
      <c r="M44" s="536" t="s">
        <v>2021</v>
      </c>
      <c r="N44" s="467" t="s">
        <v>2023</v>
      </c>
      <c r="O44" s="531"/>
      <c r="T44" s="530">
        <v>1</v>
      </c>
      <c r="X44" s="530">
        <v>1</v>
      </c>
      <c r="AC44" s="530">
        <f t="shared" si="1"/>
        <v>2</v>
      </c>
    </row>
    <row r="45" spans="2:29" s="530" customFormat="1" ht="16.5" customHeight="1" x14ac:dyDescent="0.2">
      <c r="B45" s="648">
        <v>42</v>
      </c>
      <c r="C45" s="716"/>
      <c r="D45" s="725"/>
      <c r="E45" s="712"/>
      <c r="F45" s="712"/>
      <c r="G45" s="712"/>
      <c r="H45" s="712"/>
      <c r="I45" s="536" t="s">
        <v>2020</v>
      </c>
      <c r="J45" s="270">
        <v>2</v>
      </c>
      <c r="K45" s="19" t="s">
        <v>7</v>
      </c>
      <c r="L45" s="270">
        <v>0</v>
      </c>
      <c r="M45" s="536" t="s">
        <v>2021</v>
      </c>
      <c r="N45" s="467" t="s">
        <v>2024</v>
      </c>
      <c r="O45" s="531"/>
      <c r="U45" s="530">
        <v>1</v>
      </c>
      <c r="W45" s="530">
        <v>1</v>
      </c>
      <c r="AC45" s="530">
        <f t="shared" si="1"/>
        <v>2</v>
      </c>
    </row>
    <row r="46" spans="2:29" s="530" customFormat="1" ht="16.5" customHeight="1" x14ac:dyDescent="0.2">
      <c r="B46" s="648">
        <v>43</v>
      </c>
      <c r="C46" s="716"/>
      <c r="D46" s="725"/>
      <c r="E46" s="713"/>
      <c r="F46" s="713"/>
      <c r="G46" s="713"/>
      <c r="H46" s="713"/>
      <c r="I46" s="537" t="s">
        <v>1978</v>
      </c>
      <c r="J46" s="316">
        <v>4</v>
      </c>
      <c r="K46" s="103" t="s">
        <v>7</v>
      </c>
      <c r="L46" s="316">
        <v>0</v>
      </c>
      <c r="M46" s="537" t="s">
        <v>8</v>
      </c>
      <c r="N46" s="468" t="s">
        <v>2025</v>
      </c>
      <c r="O46" s="531"/>
      <c r="P46" s="530">
        <v>1</v>
      </c>
      <c r="W46" s="530">
        <v>2</v>
      </c>
      <c r="AB46" s="530">
        <v>1</v>
      </c>
      <c r="AC46" s="530">
        <f t="shared" si="1"/>
        <v>4</v>
      </c>
    </row>
    <row r="47" spans="2:29" s="530" customFormat="1" ht="16.5" customHeight="1" x14ac:dyDescent="0.2">
      <c r="B47" s="648">
        <v>44</v>
      </c>
      <c r="C47" s="716">
        <v>11</v>
      </c>
      <c r="D47" s="725"/>
      <c r="E47" s="767" t="s">
        <v>2028</v>
      </c>
      <c r="F47" s="767" t="s">
        <v>2027</v>
      </c>
      <c r="G47" s="767" t="s">
        <v>2029</v>
      </c>
      <c r="H47" s="767" t="s">
        <v>2031</v>
      </c>
      <c r="I47" s="494" t="s">
        <v>2030</v>
      </c>
      <c r="J47" s="495">
        <v>1</v>
      </c>
      <c r="K47" s="496" t="s">
        <v>7</v>
      </c>
      <c r="L47" s="495">
        <v>0</v>
      </c>
      <c r="M47" s="494" t="s">
        <v>2032</v>
      </c>
      <c r="N47" s="493" t="s">
        <v>2033</v>
      </c>
      <c r="O47" s="531"/>
      <c r="AA47" s="530">
        <v>1</v>
      </c>
      <c r="AC47" s="530">
        <f t="shared" si="1"/>
        <v>1</v>
      </c>
    </row>
    <row r="48" spans="2:29" s="530" customFormat="1" ht="16.5" customHeight="1" x14ac:dyDescent="0.2">
      <c r="B48" s="648">
        <v>45</v>
      </c>
      <c r="C48" s="716"/>
      <c r="D48" s="725"/>
      <c r="E48" s="768"/>
      <c r="F48" s="768"/>
      <c r="G48" s="768"/>
      <c r="H48" s="768"/>
      <c r="I48" s="533" t="s">
        <v>2030</v>
      </c>
      <c r="J48" s="471">
        <v>0</v>
      </c>
      <c r="K48" s="472" t="s">
        <v>7</v>
      </c>
      <c r="L48" s="471">
        <v>0</v>
      </c>
      <c r="M48" s="533" t="s">
        <v>2032</v>
      </c>
      <c r="N48" s="467" t="s">
        <v>2034</v>
      </c>
      <c r="O48" s="531"/>
      <c r="AC48" s="530">
        <f t="shared" si="1"/>
        <v>0</v>
      </c>
    </row>
    <row r="49" spans="2:29" s="539" customFormat="1" ht="16.5" customHeight="1" thickBot="1" x14ac:dyDescent="0.25">
      <c r="B49" s="648">
        <v>46</v>
      </c>
      <c r="C49" s="716"/>
      <c r="D49" s="726"/>
      <c r="E49" s="769"/>
      <c r="F49" s="769"/>
      <c r="G49" s="769"/>
      <c r="H49" s="769"/>
      <c r="I49" s="543" t="s">
        <v>2030</v>
      </c>
      <c r="J49" s="544">
        <v>1</v>
      </c>
      <c r="K49" s="545" t="s">
        <v>7</v>
      </c>
      <c r="L49" s="544">
        <v>0</v>
      </c>
      <c r="M49" s="543" t="s">
        <v>8</v>
      </c>
      <c r="N49" s="546" t="s">
        <v>136</v>
      </c>
      <c r="O49" s="538"/>
      <c r="R49" s="539">
        <v>1</v>
      </c>
      <c r="AC49" s="539">
        <f t="shared" si="1"/>
        <v>1</v>
      </c>
    </row>
    <row r="50" spans="2:29" s="539" customFormat="1" ht="16.5" customHeight="1" thickTop="1" x14ac:dyDescent="0.2">
      <c r="B50" s="648">
        <v>47</v>
      </c>
      <c r="C50" s="716">
        <v>12</v>
      </c>
      <c r="D50" s="724" t="s">
        <v>2035</v>
      </c>
      <c r="E50" s="770" t="s">
        <v>27</v>
      </c>
      <c r="F50" s="770" t="s">
        <v>20</v>
      </c>
      <c r="G50" s="770" t="s">
        <v>2101</v>
      </c>
      <c r="H50" s="770" t="s">
        <v>2036</v>
      </c>
      <c r="I50" s="554" t="s">
        <v>2037</v>
      </c>
      <c r="J50" s="559">
        <v>1</v>
      </c>
      <c r="K50" s="560" t="s">
        <v>7</v>
      </c>
      <c r="L50" s="559">
        <v>0</v>
      </c>
      <c r="M50" s="554" t="s">
        <v>8</v>
      </c>
      <c r="N50" s="561" t="s">
        <v>1433</v>
      </c>
      <c r="O50" s="538"/>
      <c r="T50" s="539">
        <v>1</v>
      </c>
      <c r="AC50" s="539">
        <f t="shared" si="1"/>
        <v>1</v>
      </c>
    </row>
    <row r="51" spans="2:29" s="539" customFormat="1" ht="16.5" customHeight="1" x14ac:dyDescent="0.2">
      <c r="B51" s="648">
        <v>48</v>
      </c>
      <c r="C51" s="716"/>
      <c r="D51" s="725"/>
      <c r="E51" s="768"/>
      <c r="F51" s="768"/>
      <c r="G51" s="768"/>
      <c r="H51" s="768"/>
      <c r="I51" s="549" t="s">
        <v>2038</v>
      </c>
      <c r="J51" s="550">
        <v>1</v>
      </c>
      <c r="K51" s="551" t="s">
        <v>7</v>
      </c>
      <c r="L51" s="550">
        <v>3</v>
      </c>
      <c r="M51" s="549" t="s">
        <v>11</v>
      </c>
      <c r="N51" s="542" t="s">
        <v>1804</v>
      </c>
      <c r="O51" s="538"/>
      <c r="X51" s="539">
        <v>1</v>
      </c>
      <c r="AC51" s="539">
        <f t="shared" si="1"/>
        <v>1</v>
      </c>
    </row>
    <row r="52" spans="2:29" s="539" customFormat="1" ht="16.5" customHeight="1" x14ac:dyDescent="0.2">
      <c r="B52" s="648">
        <v>49</v>
      </c>
      <c r="C52" s="716">
        <v>13</v>
      </c>
      <c r="D52" s="725"/>
      <c r="E52" s="743" t="s">
        <v>2039</v>
      </c>
      <c r="F52" s="743" t="s">
        <v>23</v>
      </c>
      <c r="G52" s="743" t="s">
        <v>2040</v>
      </c>
      <c r="H52" s="743" t="s">
        <v>1858</v>
      </c>
      <c r="I52" s="552" t="s">
        <v>2041</v>
      </c>
      <c r="J52" s="245">
        <v>0</v>
      </c>
      <c r="K52" s="135" t="s">
        <v>7</v>
      </c>
      <c r="L52" s="245">
        <v>0</v>
      </c>
      <c r="M52" s="552" t="s">
        <v>12</v>
      </c>
      <c r="N52" s="507" t="s">
        <v>2042</v>
      </c>
      <c r="O52" s="538"/>
      <c r="AC52" s="539">
        <f t="shared" si="1"/>
        <v>0</v>
      </c>
    </row>
    <row r="53" spans="2:29" s="539" customFormat="1" ht="16.5" customHeight="1" x14ac:dyDescent="0.2">
      <c r="B53" s="648">
        <v>50</v>
      </c>
      <c r="C53" s="716"/>
      <c r="D53" s="725"/>
      <c r="E53" s="744"/>
      <c r="F53" s="744"/>
      <c r="G53" s="744"/>
      <c r="H53" s="744"/>
      <c r="I53" s="553" t="s">
        <v>2049</v>
      </c>
      <c r="J53" s="251">
        <v>1</v>
      </c>
      <c r="K53" s="156" t="s">
        <v>7</v>
      </c>
      <c r="L53" s="251">
        <v>0</v>
      </c>
      <c r="M53" s="553" t="s">
        <v>8</v>
      </c>
      <c r="N53" s="468" t="s">
        <v>1675</v>
      </c>
      <c r="O53" s="538"/>
      <c r="P53" s="539">
        <v>1</v>
      </c>
      <c r="AC53" s="539">
        <f t="shared" si="1"/>
        <v>1</v>
      </c>
    </row>
    <row r="54" spans="2:29" s="529" customFormat="1" ht="16.5" customHeight="1" x14ac:dyDescent="0.2">
      <c r="B54" s="648">
        <v>51</v>
      </c>
      <c r="C54" s="716">
        <v>14</v>
      </c>
      <c r="D54" s="725"/>
      <c r="E54" s="743" t="s">
        <v>2043</v>
      </c>
      <c r="F54" s="743" t="s">
        <v>23</v>
      </c>
      <c r="G54" s="743" t="s">
        <v>1936</v>
      </c>
      <c r="H54" s="743" t="s">
        <v>2044</v>
      </c>
      <c r="I54" s="552" t="s">
        <v>38</v>
      </c>
      <c r="J54" s="245">
        <v>2</v>
      </c>
      <c r="K54" s="135" t="s">
        <v>7</v>
      </c>
      <c r="L54" s="245">
        <v>1</v>
      </c>
      <c r="M54" s="552" t="s">
        <v>2046</v>
      </c>
      <c r="N54" s="507" t="s">
        <v>2047</v>
      </c>
      <c r="O54" s="528"/>
      <c r="T54" s="529">
        <v>1</v>
      </c>
      <c r="U54" s="529">
        <v>1</v>
      </c>
      <c r="AC54" s="529">
        <f t="shared" si="1"/>
        <v>2</v>
      </c>
    </row>
    <row r="55" spans="2:29" s="547" customFormat="1" ht="16.5" customHeight="1" thickBot="1" x14ac:dyDescent="0.25">
      <c r="B55" s="648">
        <v>52</v>
      </c>
      <c r="C55" s="716"/>
      <c r="D55" s="726"/>
      <c r="E55" s="756"/>
      <c r="F55" s="756"/>
      <c r="G55" s="756"/>
      <c r="H55" s="756"/>
      <c r="I55" s="556" t="s">
        <v>2045</v>
      </c>
      <c r="J55" s="249">
        <v>6</v>
      </c>
      <c r="K55" s="163" t="s">
        <v>7</v>
      </c>
      <c r="L55" s="249">
        <v>1</v>
      </c>
      <c r="M55" s="556" t="s">
        <v>8</v>
      </c>
      <c r="N55" s="562" t="s">
        <v>2048</v>
      </c>
      <c r="O55" s="548"/>
      <c r="Q55" s="547">
        <v>3</v>
      </c>
      <c r="R55" s="547">
        <v>1</v>
      </c>
      <c r="X55" s="547">
        <v>2</v>
      </c>
      <c r="AC55" s="547">
        <f t="shared" si="1"/>
        <v>6</v>
      </c>
    </row>
    <row r="56" spans="2:29" s="547" customFormat="1" ht="16.5" customHeight="1" thickTop="1" x14ac:dyDescent="0.2">
      <c r="B56" s="555">
        <v>53</v>
      </c>
      <c r="C56" s="716">
        <v>15</v>
      </c>
      <c r="D56" s="724" t="s">
        <v>2052</v>
      </c>
      <c r="E56" s="755" t="s">
        <v>2051</v>
      </c>
      <c r="F56" s="755" t="s">
        <v>23</v>
      </c>
      <c r="G56" s="755" t="s">
        <v>1185</v>
      </c>
      <c r="H56" s="567" t="s">
        <v>1858</v>
      </c>
      <c r="I56" s="567" t="s">
        <v>16</v>
      </c>
      <c r="J56" s="250">
        <v>1</v>
      </c>
      <c r="K56" s="171" t="s">
        <v>7</v>
      </c>
      <c r="L56" s="250">
        <v>1</v>
      </c>
      <c r="M56" s="567" t="s">
        <v>12</v>
      </c>
      <c r="N56" s="466" t="s">
        <v>121</v>
      </c>
      <c r="O56" s="548"/>
      <c r="X56" s="547">
        <v>1</v>
      </c>
      <c r="AC56" s="547">
        <f t="shared" si="1"/>
        <v>1</v>
      </c>
    </row>
    <row r="57" spans="2:29" s="547" customFormat="1" ht="16.5" customHeight="1" x14ac:dyDescent="0.2">
      <c r="B57" s="555">
        <v>54</v>
      </c>
      <c r="C57" s="716"/>
      <c r="D57" s="725"/>
      <c r="E57" s="744"/>
      <c r="F57" s="744"/>
      <c r="G57" s="744"/>
      <c r="H57" s="565" t="s">
        <v>28</v>
      </c>
      <c r="I57" s="565" t="s">
        <v>2050</v>
      </c>
      <c r="J57" s="439">
        <v>5</v>
      </c>
      <c r="K57" s="440" t="s">
        <v>7</v>
      </c>
      <c r="L57" s="439">
        <v>0</v>
      </c>
      <c r="M57" s="565" t="s">
        <v>8</v>
      </c>
      <c r="N57" s="468" t="s">
        <v>2053</v>
      </c>
      <c r="O57" s="548"/>
      <c r="T57" s="547">
        <v>1</v>
      </c>
      <c r="W57" s="547">
        <v>1</v>
      </c>
      <c r="X57" s="547">
        <v>3</v>
      </c>
      <c r="AC57" s="547">
        <f t="shared" si="1"/>
        <v>5</v>
      </c>
    </row>
    <row r="58" spans="2:29" s="547" customFormat="1" ht="16.5" customHeight="1" x14ac:dyDescent="0.2">
      <c r="B58" s="730">
        <v>55</v>
      </c>
      <c r="C58" s="716">
        <v>16</v>
      </c>
      <c r="D58" s="725"/>
      <c r="E58" s="758" t="s">
        <v>2054</v>
      </c>
      <c r="F58" s="758" t="s">
        <v>23</v>
      </c>
      <c r="G58" s="758" t="s">
        <v>2055</v>
      </c>
      <c r="H58" s="758" t="s">
        <v>2056</v>
      </c>
      <c r="I58" s="758" t="s">
        <v>2057</v>
      </c>
      <c r="J58" s="274">
        <v>0</v>
      </c>
      <c r="K58" s="79" t="s">
        <v>7</v>
      </c>
      <c r="L58" s="274">
        <v>0</v>
      </c>
      <c r="M58" s="758" t="s">
        <v>11</v>
      </c>
      <c r="N58" s="757" t="s">
        <v>2145</v>
      </c>
      <c r="O58" s="548"/>
      <c r="AC58" s="547">
        <f t="shared" si="1"/>
        <v>0</v>
      </c>
    </row>
    <row r="59" spans="2:29" s="547" customFormat="1" ht="16.5" customHeight="1" x14ac:dyDescent="0.2">
      <c r="B59" s="730"/>
      <c r="C59" s="716"/>
      <c r="D59" s="725"/>
      <c r="E59" s="759"/>
      <c r="F59" s="759"/>
      <c r="G59" s="759"/>
      <c r="H59" s="759"/>
      <c r="I59" s="759"/>
      <c r="J59" s="275">
        <v>1</v>
      </c>
      <c r="K59" s="276" t="s">
        <v>475</v>
      </c>
      <c r="L59" s="277">
        <v>2</v>
      </c>
      <c r="M59" s="759"/>
      <c r="N59" s="738"/>
      <c r="O59" s="548"/>
      <c r="AC59" s="547">
        <f t="shared" si="1"/>
        <v>0</v>
      </c>
    </row>
    <row r="60" spans="2:29" s="558" customFormat="1" ht="16.5" customHeight="1" x14ac:dyDescent="0.2">
      <c r="B60" s="558">
        <v>56</v>
      </c>
      <c r="C60" s="716">
        <v>17</v>
      </c>
      <c r="D60" s="725"/>
      <c r="E60" s="743" t="s">
        <v>2059</v>
      </c>
      <c r="F60" s="743" t="s">
        <v>23</v>
      </c>
      <c r="G60" s="743" t="s">
        <v>1544</v>
      </c>
      <c r="H60" s="566" t="s">
        <v>1858</v>
      </c>
      <c r="I60" s="566" t="s">
        <v>2060</v>
      </c>
      <c r="J60" s="245">
        <v>7</v>
      </c>
      <c r="K60" s="135" t="s">
        <v>2058</v>
      </c>
      <c r="L60" s="245">
        <v>0</v>
      </c>
      <c r="M60" s="566" t="s">
        <v>2061</v>
      </c>
      <c r="N60" s="571" t="s">
        <v>2062</v>
      </c>
      <c r="O60" s="557"/>
      <c r="R60" s="558">
        <v>2</v>
      </c>
      <c r="S60" s="558">
        <v>2</v>
      </c>
      <c r="T60" s="558">
        <v>1</v>
      </c>
      <c r="X60" s="558">
        <v>2</v>
      </c>
      <c r="AC60" s="564">
        <f t="shared" si="1"/>
        <v>7</v>
      </c>
    </row>
    <row r="61" spans="2:29" s="558" customFormat="1" ht="16.5" customHeight="1" thickBot="1" x14ac:dyDescent="0.25">
      <c r="B61" s="558">
        <v>57</v>
      </c>
      <c r="C61" s="716"/>
      <c r="D61" s="726"/>
      <c r="E61" s="756"/>
      <c r="F61" s="756"/>
      <c r="G61" s="756"/>
      <c r="H61" s="572" t="s">
        <v>28</v>
      </c>
      <c r="I61" s="572" t="s">
        <v>16</v>
      </c>
      <c r="J61" s="573">
        <v>1</v>
      </c>
      <c r="K61" s="574" t="s">
        <v>2058</v>
      </c>
      <c r="L61" s="573">
        <v>0</v>
      </c>
      <c r="M61" s="572" t="s">
        <v>8</v>
      </c>
      <c r="N61" s="575" t="s">
        <v>2063</v>
      </c>
      <c r="O61" s="557"/>
      <c r="T61" s="558">
        <v>1</v>
      </c>
      <c r="AC61" s="564">
        <f t="shared" si="1"/>
        <v>1</v>
      </c>
    </row>
    <row r="62" spans="2:29" s="564" customFormat="1" ht="16.5" customHeight="1" thickTop="1" x14ac:dyDescent="0.2">
      <c r="B62" s="569">
        <v>58</v>
      </c>
      <c r="C62" s="716">
        <v>18</v>
      </c>
      <c r="D62" s="724" t="s">
        <v>2070</v>
      </c>
      <c r="E62" s="755" t="s">
        <v>2064</v>
      </c>
      <c r="F62" s="755" t="s">
        <v>2065</v>
      </c>
      <c r="G62" s="755" t="s">
        <v>2066</v>
      </c>
      <c r="H62" s="755" t="s">
        <v>1858</v>
      </c>
      <c r="I62" s="594" t="s">
        <v>2067</v>
      </c>
      <c r="J62" s="250">
        <v>4</v>
      </c>
      <c r="K62" s="171" t="s">
        <v>2058</v>
      </c>
      <c r="L62" s="250">
        <v>2</v>
      </c>
      <c r="M62" s="594" t="s">
        <v>2068</v>
      </c>
      <c r="N62" s="577" t="s">
        <v>2069</v>
      </c>
      <c r="O62" s="568"/>
      <c r="Q62" s="564">
        <v>1</v>
      </c>
      <c r="R62" s="564">
        <v>1</v>
      </c>
      <c r="T62" s="564">
        <v>1</v>
      </c>
      <c r="X62" s="564">
        <v>1</v>
      </c>
      <c r="AC62" s="564">
        <f t="shared" si="1"/>
        <v>4</v>
      </c>
    </row>
    <row r="63" spans="2:29" s="564" customFormat="1" ht="16.5" customHeight="1" x14ac:dyDescent="0.2">
      <c r="B63" s="569">
        <v>59</v>
      </c>
      <c r="C63" s="716"/>
      <c r="D63" s="725"/>
      <c r="E63" s="744"/>
      <c r="F63" s="744"/>
      <c r="G63" s="744"/>
      <c r="H63" s="744"/>
      <c r="I63" s="587" t="s">
        <v>1917</v>
      </c>
      <c r="J63" s="251">
        <v>2</v>
      </c>
      <c r="K63" s="156" t="s">
        <v>2058</v>
      </c>
      <c r="L63" s="251">
        <v>1</v>
      </c>
      <c r="M63" s="587" t="s">
        <v>8</v>
      </c>
      <c r="N63" s="578" t="s">
        <v>75</v>
      </c>
      <c r="O63" s="568"/>
      <c r="S63" s="564">
        <v>1</v>
      </c>
      <c r="X63" s="564">
        <v>1</v>
      </c>
      <c r="AC63" s="564">
        <f t="shared" si="1"/>
        <v>2</v>
      </c>
    </row>
    <row r="64" spans="2:29" s="564" customFormat="1" ht="34.5" customHeight="1" x14ac:dyDescent="0.2">
      <c r="B64" s="576">
        <v>60</v>
      </c>
      <c r="C64" s="716">
        <v>19</v>
      </c>
      <c r="D64" s="725"/>
      <c r="E64" s="743" t="s">
        <v>2071</v>
      </c>
      <c r="F64" s="743" t="s">
        <v>23</v>
      </c>
      <c r="G64" s="743" t="s">
        <v>2072</v>
      </c>
      <c r="H64" s="595" t="s">
        <v>2078</v>
      </c>
      <c r="I64" s="586" t="s">
        <v>2073</v>
      </c>
      <c r="J64" s="245">
        <v>0</v>
      </c>
      <c r="K64" s="135" t="s">
        <v>2058</v>
      </c>
      <c r="L64" s="245">
        <v>0</v>
      </c>
      <c r="M64" s="586" t="s">
        <v>2075</v>
      </c>
      <c r="N64" s="571" t="s">
        <v>2076</v>
      </c>
      <c r="O64" s="568"/>
      <c r="AC64" s="564">
        <f t="shared" si="1"/>
        <v>0</v>
      </c>
    </row>
    <row r="65" spans="2:29" s="558" customFormat="1" ht="16.5" customHeight="1" x14ac:dyDescent="0.2">
      <c r="B65" s="576">
        <v>61</v>
      </c>
      <c r="C65" s="716"/>
      <c r="D65" s="725"/>
      <c r="E65" s="744"/>
      <c r="F65" s="744"/>
      <c r="G65" s="744"/>
      <c r="H65" s="593" t="s">
        <v>28</v>
      </c>
      <c r="I65" s="593" t="s">
        <v>2074</v>
      </c>
      <c r="J65" s="439">
        <v>2</v>
      </c>
      <c r="K65" s="440" t="s">
        <v>2058</v>
      </c>
      <c r="L65" s="439">
        <v>2</v>
      </c>
      <c r="M65" s="593" t="s">
        <v>12</v>
      </c>
      <c r="N65" s="578" t="s">
        <v>2077</v>
      </c>
      <c r="O65" s="557"/>
      <c r="V65" s="558">
        <v>1</v>
      </c>
      <c r="X65" s="558">
        <v>1</v>
      </c>
      <c r="AC65" s="564">
        <f t="shared" si="1"/>
        <v>2</v>
      </c>
    </row>
    <row r="66" spans="2:29" s="569" customFormat="1" ht="16.5" customHeight="1" x14ac:dyDescent="0.2">
      <c r="B66" s="579">
        <v>62</v>
      </c>
      <c r="C66" s="716">
        <v>20</v>
      </c>
      <c r="D66" s="725"/>
      <c r="E66" s="711" t="s">
        <v>2083</v>
      </c>
      <c r="F66" s="711" t="s">
        <v>23</v>
      </c>
      <c r="G66" s="711" t="s">
        <v>2084</v>
      </c>
      <c r="H66" s="719" t="s">
        <v>2091</v>
      </c>
      <c r="I66" s="589" t="s">
        <v>2082</v>
      </c>
      <c r="J66" s="265">
        <v>2</v>
      </c>
      <c r="K66" s="149" t="s">
        <v>7</v>
      </c>
      <c r="L66" s="265">
        <v>3</v>
      </c>
      <c r="M66" s="589" t="s">
        <v>2085</v>
      </c>
      <c r="N66" s="571" t="s">
        <v>2086</v>
      </c>
      <c r="O66" s="570"/>
      <c r="AA66" s="569">
        <v>2</v>
      </c>
      <c r="AC66" s="569">
        <f t="shared" si="1"/>
        <v>2</v>
      </c>
    </row>
    <row r="67" spans="2:29" s="569" customFormat="1" ht="16.5" customHeight="1" x14ac:dyDescent="0.2">
      <c r="B67" s="648">
        <v>63</v>
      </c>
      <c r="C67" s="716"/>
      <c r="D67" s="725"/>
      <c r="E67" s="712"/>
      <c r="F67" s="712"/>
      <c r="G67" s="712"/>
      <c r="H67" s="712"/>
      <c r="I67" s="588" t="s">
        <v>2079</v>
      </c>
      <c r="J67" s="270">
        <v>1</v>
      </c>
      <c r="K67" s="19" t="s">
        <v>7</v>
      </c>
      <c r="L67" s="270">
        <v>0</v>
      </c>
      <c r="M67" s="588" t="s">
        <v>8</v>
      </c>
      <c r="N67" s="583" t="s">
        <v>2087</v>
      </c>
      <c r="O67" s="570"/>
      <c r="AB67" s="569">
        <v>1</v>
      </c>
      <c r="AC67" s="569">
        <f t="shared" si="1"/>
        <v>1</v>
      </c>
    </row>
    <row r="68" spans="2:29" s="569" customFormat="1" ht="16.5" customHeight="1" x14ac:dyDescent="0.2">
      <c r="B68" s="648">
        <v>64</v>
      </c>
      <c r="C68" s="716"/>
      <c r="D68" s="725"/>
      <c r="E68" s="712"/>
      <c r="F68" s="712"/>
      <c r="G68" s="712"/>
      <c r="H68" s="712"/>
      <c r="I68" s="588" t="s">
        <v>2080</v>
      </c>
      <c r="J68" s="270">
        <v>0</v>
      </c>
      <c r="K68" s="19" t="s">
        <v>7</v>
      </c>
      <c r="L68" s="270">
        <v>2</v>
      </c>
      <c r="M68" s="588" t="s">
        <v>11</v>
      </c>
      <c r="N68" s="583" t="s">
        <v>2088</v>
      </c>
      <c r="O68" s="570"/>
      <c r="AC68" s="569">
        <f t="shared" si="1"/>
        <v>0</v>
      </c>
    </row>
    <row r="69" spans="2:29" s="579" customFormat="1" ht="16.5" customHeight="1" x14ac:dyDescent="0.2">
      <c r="B69" s="648">
        <v>65</v>
      </c>
      <c r="C69" s="716"/>
      <c r="D69" s="725"/>
      <c r="E69" s="713"/>
      <c r="F69" s="713"/>
      <c r="G69" s="713"/>
      <c r="H69" s="713"/>
      <c r="I69" s="590" t="s">
        <v>2081</v>
      </c>
      <c r="J69" s="316">
        <v>0</v>
      </c>
      <c r="K69" s="103" t="s">
        <v>7</v>
      </c>
      <c r="L69" s="316">
        <v>0</v>
      </c>
      <c r="M69" s="590" t="s">
        <v>12</v>
      </c>
      <c r="N69" s="578" t="s">
        <v>2088</v>
      </c>
      <c r="O69" s="580"/>
      <c r="AC69" s="579">
        <f t="shared" si="1"/>
        <v>0</v>
      </c>
    </row>
    <row r="70" spans="2:29" s="579" customFormat="1" ht="16.5" customHeight="1" x14ac:dyDescent="0.2">
      <c r="B70" s="648">
        <v>66</v>
      </c>
      <c r="C70" s="716">
        <v>21</v>
      </c>
      <c r="D70" s="725"/>
      <c r="E70" s="750" t="s">
        <v>2093</v>
      </c>
      <c r="F70" s="750" t="s">
        <v>23</v>
      </c>
      <c r="G70" s="747" t="s">
        <v>2102</v>
      </c>
      <c r="H70" s="750" t="s">
        <v>2092</v>
      </c>
      <c r="I70" s="591" t="s">
        <v>140</v>
      </c>
      <c r="J70" s="518">
        <v>4</v>
      </c>
      <c r="K70" s="519" t="s">
        <v>7</v>
      </c>
      <c r="L70" s="518">
        <v>0</v>
      </c>
      <c r="M70" s="591" t="s">
        <v>2097</v>
      </c>
      <c r="N70" s="571" t="s">
        <v>2098</v>
      </c>
      <c r="O70" s="580"/>
      <c r="Q70" s="579">
        <v>1</v>
      </c>
      <c r="V70" s="579">
        <v>1</v>
      </c>
      <c r="X70" s="579">
        <v>1</v>
      </c>
      <c r="Y70" s="579">
        <v>1</v>
      </c>
      <c r="AC70" s="579">
        <f t="shared" si="1"/>
        <v>4</v>
      </c>
    </row>
    <row r="71" spans="2:29" s="579" customFormat="1" ht="16.5" customHeight="1" x14ac:dyDescent="0.2">
      <c r="B71" s="648">
        <v>67</v>
      </c>
      <c r="C71" s="716"/>
      <c r="D71" s="725"/>
      <c r="E71" s="751"/>
      <c r="F71" s="751"/>
      <c r="G71" s="748"/>
      <c r="H71" s="751"/>
      <c r="I71" s="592" t="s">
        <v>2096</v>
      </c>
      <c r="J71" s="471">
        <v>5</v>
      </c>
      <c r="K71" s="472" t="s">
        <v>7</v>
      </c>
      <c r="L71" s="471">
        <v>3</v>
      </c>
      <c r="M71" s="592" t="s">
        <v>2097</v>
      </c>
      <c r="N71" s="583" t="s">
        <v>2099</v>
      </c>
      <c r="O71" s="580"/>
      <c r="P71" s="579">
        <v>1</v>
      </c>
      <c r="Q71" s="579">
        <v>2</v>
      </c>
      <c r="U71" s="579">
        <v>1</v>
      </c>
      <c r="X71" s="579">
        <v>1</v>
      </c>
      <c r="AC71" s="579">
        <f t="shared" si="1"/>
        <v>5</v>
      </c>
    </row>
    <row r="72" spans="2:29" s="569" customFormat="1" ht="16.5" customHeight="1" x14ac:dyDescent="0.2">
      <c r="B72" s="648">
        <v>68</v>
      </c>
      <c r="C72" s="716"/>
      <c r="D72" s="725"/>
      <c r="E72" s="751"/>
      <c r="F72" s="751"/>
      <c r="G72" s="748"/>
      <c r="H72" s="751"/>
      <c r="I72" s="592" t="s">
        <v>2095</v>
      </c>
      <c r="J72" s="471">
        <v>6</v>
      </c>
      <c r="K72" s="472" t="s">
        <v>7</v>
      </c>
      <c r="L72" s="471">
        <v>2</v>
      </c>
      <c r="M72" s="592" t="s">
        <v>2097</v>
      </c>
      <c r="N72" s="583" t="s">
        <v>2100</v>
      </c>
      <c r="O72" s="570"/>
      <c r="P72" s="569">
        <v>1</v>
      </c>
      <c r="Q72" s="569">
        <v>1</v>
      </c>
      <c r="R72" s="569">
        <v>1</v>
      </c>
      <c r="S72" s="569">
        <v>1</v>
      </c>
      <c r="U72" s="569">
        <v>1</v>
      </c>
      <c r="X72" s="569">
        <v>1</v>
      </c>
      <c r="AC72" s="569">
        <f t="shared" si="1"/>
        <v>6</v>
      </c>
    </row>
    <row r="73" spans="2:29" s="581" customFormat="1" ht="16.5" customHeight="1" x14ac:dyDescent="0.2">
      <c r="B73" s="648">
        <v>69</v>
      </c>
      <c r="C73" s="716"/>
      <c r="D73" s="725"/>
      <c r="E73" s="752"/>
      <c r="F73" s="752"/>
      <c r="G73" s="749"/>
      <c r="H73" s="752"/>
      <c r="I73" s="593" t="s">
        <v>2094</v>
      </c>
      <c r="J73" s="439">
        <v>3</v>
      </c>
      <c r="K73" s="440" t="s">
        <v>7</v>
      </c>
      <c r="L73" s="439">
        <v>3</v>
      </c>
      <c r="M73" s="593" t="s">
        <v>2118</v>
      </c>
      <c r="N73" s="578" t="s">
        <v>1767</v>
      </c>
      <c r="O73" s="582"/>
      <c r="P73" s="581">
        <v>1</v>
      </c>
      <c r="U73" s="581">
        <v>1</v>
      </c>
      <c r="X73" s="581">
        <v>1</v>
      </c>
      <c r="AC73" s="581">
        <f t="shared" si="1"/>
        <v>3</v>
      </c>
    </row>
    <row r="74" spans="2:29" s="581" customFormat="1" ht="16.5" customHeight="1" x14ac:dyDescent="0.2">
      <c r="B74" s="648">
        <v>70</v>
      </c>
      <c r="C74" s="716">
        <v>22</v>
      </c>
      <c r="D74" s="725"/>
      <c r="E74" s="711" t="s">
        <v>2104</v>
      </c>
      <c r="F74" s="711" t="s">
        <v>23</v>
      </c>
      <c r="G74" s="719" t="s">
        <v>2105</v>
      </c>
      <c r="H74" s="719" t="s">
        <v>2113</v>
      </c>
      <c r="I74" s="589" t="s">
        <v>71</v>
      </c>
      <c r="J74" s="265">
        <v>2</v>
      </c>
      <c r="K74" s="149" t="s">
        <v>7</v>
      </c>
      <c r="L74" s="265">
        <v>1</v>
      </c>
      <c r="M74" s="589" t="s">
        <v>8</v>
      </c>
      <c r="N74" s="571" t="s">
        <v>107</v>
      </c>
      <c r="O74" s="582"/>
      <c r="X74" s="581">
        <v>2</v>
      </c>
      <c r="AC74" s="581">
        <f t="shared" si="1"/>
        <v>2</v>
      </c>
    </row>
    <row r="75" spans="2:29" s="581" customFormat="1" ht="16.5" customHeight="1" x14ac:dyDescent="0.2">
      <c r="B75" s="648">
        <v>71</v>
      </c>
      <c r="C75" s="716"/>
      <c r="D75" s="725"/>
      <c r="E75" s="712"/>
      <c r="F75" s="712"/>
      <c r="G75" s="753"/>
      <c r="H75" s="712"/>
      <c r="I75" s="588" t="s">
        <v>2106</v>
      </c>
      <c r="J75" s="270">
        <v>5</v>
      </c>
      <c r="K75" s="19" t="s">
        <v>7</v>
      </c>
      <c r="L75" s="270">
        <v>0</v>
      </c>
      <c r="M75" s="588" t="s">
        <v>8</v>
      </c>
      <c r="N75" s="583" t="s">
        <v>2109</v>
      </c>
      <c r="O75" s="582"/>
      <c r="Q75" s="581">
        <v>2</v>
      </c>
      <c r="X75" s="581">
        <v>3</v>
      </c>
      <c r="AC75" s="581">
        <f t="shared" si="1"/>
        <v>5</v>
      </c>
    </row>
    <row r="76" spans="2:29" s="581" customFormat="1" ht="16.5" customHeight="1" x14ac:dyDescent="0.2">
      <c r="B76" s="648">
        <v>72</v>
      </c>
      <c r="C76" s="716"/>
      <c r="D76" s="725"/>
      <c r="E76" s="712"/>
      <c r="F76" s="712"/>
      <c r="G76" s="753"/>
      <c r="H76" s="712"/>
      <c r="I76" s="588" t="s">
        <v>2107</v>
      </c>
      <c r="J76" s="270">
        <v>1</v>
      </c>
      <c r="K76" s="19" t="s">
        <v>7</v>
      </c>
      <c r="L76" s="270">
        <v>0</v>
      </c>
      <c r="M76" s="588" t="s">
        <v>8</v>
      </c>
      <c r="N76" s="583" t="s">
        <v>2110</v>
      </c>
      <c r="O76" s="582"/>
      <c r="R76" s="581">
        <v>1</v>
      </c>
      <c r="AC76" s="581">
        <f t="shared" si="1"/>
        <v>1</v>
      </c>
    </row>
    <row r="77" spans="2:29" s="581" customFormat="1" ht="16.5" customHeight="1" x14ac:dyDescent="0.2">
      <c r="B77" s="648">
        <v>73</v>
      </c>
      <c r="C77" s="716"/>
      <c r="D77" s="725"/>
      <c r="E77" s="712"/>
      <c r="F77" s="712"/>
      <c r="G77" s="753"/>
      <c r="H77" s="712"/>
      <c r="I77" s="588" t="s">
        <v>1987</v>
      </c>
      <c r="J77" s="270">
        <v>0</v>
      </c>
      <c r="K77" s="19" t="s">
        <v>7</v>
      </c>
      <c r="L77" s="270">
        <v>2</v>
      </c>
      <c r="M77" s="588" t="s">
        <v>11</v>
      </c>
      <c r="N77" s="583" t="s">
        <v>2111</v>
      </c>
      <c r="O77" s="582"/>
      <c r="AC77" s="581">
        <f t="shared" si="1"/>
        <v>0</v>
      </c>
    </row>
    <row r="78" spans="2:29" s="584" customFormat="1" ht="16.5" customHeight="1" thickBot="1" x14ac:dyDescent="0.25">
      <c r="B78" s="648">
        <v>74</v>
      </c>
      <c r="C78" s="716"/>
      <c r="D78" s="726"/>
      <c r="E78" s="739"/>
      <c r="F78" s="739"/>
      <c r="G78" s="754"/>
      <c r="H78" s="739"/>
      <c r="I78" s="596" t="s">
        <v>2108</v>
      </c>
      <c r="J78" s="271">
        <v>6</v>
      </c>
      <c r="K78" s="167" t="s">
        <v>7</v>
      </c>
      <c r="L78" s="271">
        <v>2</v>
      </c>
      <c r="M78" s="596" t="s">
        <v>8</v>
      </c>
      <c r="N78" s="575" t="s">
        <v>2112</v>
      </c>
      <c r="O78" s="585"/>
      <c r="Q78" s="584">
        <v>2</v>
      </c>
      <c r="R78" s="584">
        <v>1</v>
      </c>
      <c r="S78" s="584">
        <v>2</v>
      </c>
      <c r="X78" s="584">
        <v>1</v>
      </c>
      <c r="AC78" s="584">
        <f t="shared" si="1"/>
        <v>6</v>
      </c>
    </row>
    <row r="79" spans="2:29" s="584" customFormat="1" ht="16.5" customHeight="1" thickTop="1" x14ac:dyDescent="0.2">
      <c r="B79" s="648">
        <v>75</v>
      </c>
      <c r="C79" s="716">
        <v>23</v>
      </c>
      <c r="D79" s="724" t="s">
        <v>2119</v>
      </c>
      <c r="E79" s="755" t="s">
        <v>2115</v>
      </c>
      <c r="F79" s="755" t="s">
        <v>23</v>
      </c>
      <c r="G79" s="755" t="s">
        <v>2114</v>
      </c>
      <c r="H79" s="755" t="s">
        <v>1297</v>
      </c>
      <c r="I79" s="605" t="s">
        <v>2116</v>
      </c>
      <c r="J79" s="250">
        <v>0</v>
      </c>
      <c r="K79" s="171" t="s">
        <v>7</v>
      </c>
      <c r="L79" s="250">
        <v>0</v>
      </c>
      <c r="M79" s="605" t="s">
        <v>12</v>
      </c>
      <c r="N79" s="577" t="s">
        <v>2120</v>
      </c>
      <c r="O79" s="585"/>
      <c r="AC79" s="584">
        <f t="shared" si="1"/>
        <v>0</v>
      </c>
    </row>
    <row r="80" spans="2:29" s="584" customFormat="1" ht="16.5" customHeight="1" x14ac:dyDescent="0.2">
      <c r="B80" s="648">
        <v>76</v>
      </c>
      <c r="C80" s="716"/>
      <c r="D80" s="725"/>
      <c r="E80" s="744"/>
      <c r="F80" s="744"/>
      <c r="G80" s="744"/>
      <c r="H80" s="744"/>
      <c r="I80" s="603" t="s">
        <v>2117</v>
      </c>
      <c r="J80" s="251">
        <v>0</v>
      </c>
      <c r="K80" s="156" t="s">
        <v>7</v>
      </c>
      <c r="L80" s="251">
        <v>1</v>
      </c>
      <c r="M80" s="603" t="s">
        <v>11</v>
      </c>
      <c r="N80" s="578" t="s">
        <v>2120</v>
      </c>
      <c r="O80" s="585"/>
      <c r="AC80" s="584">
        <f t="shared" si="1"/>
        <v>0</v>
      </c>
    </row>
    <row r="81" spans="2:29" s="584" customFormat="1" ht="16.5" customHeight="1" x14ac:dyDescent="0.2">
      <c r="B81" s="648">
        <v>77</v>
      </c>
      <c r="C81" s="716">
        <v>24</v>
      </c>
      <c r="D81" s="725"/>
      <c r="E81" s="711" t="s">
        <v>2121</v>
      </c>
      <c r="F81" s="711" t="s">
        <v>2130</v>
      </c>
      <c r="G81" s="711" t="s">
        <v>1945</v>
      </c>
      <c r="H81" s="719" t="s">
        <v>2230</v>
      </c>
      <c r="I81" s="601" t="s">
        <v>2122</v>
      </c>
      <c r="J81" s="265">
        <v>1</v>
      </c>
      <c r="K81" s="149" t="s">
        <v>7</v>
      </c>
      <c r="L81" s="265">
        <v>0</v>
      </c>
      <c r="M81" s="601" t="s">
        <v>8</v>
      </c>
      <c r="N81" s="571" t="s">
        <v>62</v>
      </c>
      <c r="O81" s="585"/>
      <c r="S81" s="584">
        <v>1</v>
      </c>
      <c r="AC81" s="584">
        <f t="shared" si="1"/>
        <v>1</v>
      </c>
    </row>
    <row r="82" spans="2:29" s="584" customFormat="1" ht="16.5" customHeight="1" x14ac:dyDescent="0.2">
      <c r="B82" s="648">
        <v>78</v>
      </c>
      <c r="C82" s="716"/>
      <c r="D82" s="725"/>
      <c r="E82" s="712"/>
      <c r="F82" s="712"/>
      <c r="G82" s="712"/>
      <c r="H82" s="712"/>
      <c r="I82" s="599" t="s">
        <v>2123</v>
      </c>
      <c r="J82" s="270">
        <v>0</v>
      </c>
      <c r="K82" s="19" t="s">
        <v>7</v>
      </c>
      <c r="L82" s="270">
        <v>1</v>
      </c>
      <c r="M82" s="599" t="s">
        <v>1749</v>
      </c>
      <c r="N82" s="583" t="s">
        <v>2125</v>
      </c>
      <c r="O82" s="585"/>
      <c r="AC82" s="584">
        <f t="shared" si="1"/>
        <v>0</v>
      </c>
    </row>
    <row r="83" spans="2:29" s="569" customFormat="1" ht="16.5" customHeight="1" x14ac:dyDescent="0.2">
      <c r="B83" s="648">
        <v>79</v>
      </c>
      <c r="C83" s="716"/>
      <c r="D83" s="725"/>
      <c r="E83" s="712"/>
      <c r="F83" s="712"/>
      <c r="G83" s="712"/>
      <c r="H83" s="712"/>
      <c r="I83" s="599" t="s">
        <v>2124</v>
      </c>
      <c r="J83" s="270">
        <v>0</v>
      </c>
      <c r="K83" s="19" t="s">
        <v>7</v>
      </c>
      <c r="L83" s="270">
        <v>0</v>
      </c>
      <c r="M83" s="599" t="s">
        <v>12</v>
      </c>
      <c r="N83" s="583" t="s">
        <v>2125</v>
      </c>
      <c r="O83" s="570"/>
      <c r="AC83" s="569">
        <f t="shared" si="1"/>
        <v>0</v>
      </c>
    </row>
    <row r="84" spans="2:29" s="597" customFormat="1" ht="16.5" customHeight="1" x14ac:dyDescent="0.2">
      <c r="B84" s="648">
        <v>80</v>
      </c>
      <c r="C84" s="716"/>
      <c r="D84" s="725"/>
      <c r="E84" s="713"/>
      <c r="F84" s="713"/>
      <c r="G84" s="713"/>
      <c r="H84" s="713"/>
      <c r="I84" s="600" t="s">
        <v>74</v>
      </c>
      <c r="J84" s="316">
        <v>0</v>
      </c>
      <c r="K84" s="103" t="s">
        <v>7</v>
      </c>
      <c r="L84" s="316">
        <v>1</v>
      </c>
      <c r="M84" s="600" t="s">
        <v>11</v>
      </c>
      <c r="N84" s="578" t="s">
        <v>2125</v>
      </c>
      <c r="O84" s="598"/>
      <c r="AC84" s="597">
        <f t="shared" si="1"/>
        <v>0</v>
      </c>
    </row>
    <row r="85" spans="2:29" s="597" customFormat="1" ht="16.5" customHeight="1" x14ac:dyDescent="0.2">
      <c r="B85" s="648">
        <v>81</v>
      </c>
      <c r="C85" s="716">
        <v>25</v>
      </c>
      <c r="D85" s="725"/>
      <c r="E85" s="743" t="s">
        <v>13</v>
      </c>
      <c r="F85" s="743" t="s">
        <v>2130</v>
      </c>
      <c r="G85" s="743" t="s">
        <v>1300</v>
      </c>
      <c r="H85" s="602" t="s">
        <v>2126</v>
      </c>
      <c r="I85" s="602" t="s">
        <v>2127</v>
      </c>
      <c r="J85" s="245">
        <v>0</v>
      </c>
      <c r="K85" s="135" t="s">
        <v>7</v>
      </c>
      <c r="L85" s="245">
        <v>1</v>
      </c>
      <c r="M85" s="602" t="s">
        <v>2129</v>
      </c>
      <c r="N85" s="571" t="s">
        <v>2131</v>
      </c>
      <c r="O85" s="598"/>
      <c r="AC85" s="597">
        <f t="shared" si="1"/>
        <v>0</v>
      </c>
    </row>
    <row r="86" spans="2:29" s="597" customFormat="1" ht="16.5" customHeight="1" x14ac:dyDescent="0.2">
      <c r="B86" s="648">
        <v>82</v>
      </c>
      <c r="C86" s="716"/>
      <c r="D86" s="725"/>
      <c r="E86" s="744"/>
      <c r="F86" s="744"/>
      <c r="G86" s="744"/>
      <c r="H86" s="604" t="s">
        <v>28</v>
      </c>
      <c r="I86" s="604" t="s">
        <v>2128</v>
      </c>
      <c r="J86" s="439">
        <v>6</v>
      </c>
      <c r="K86" s="440" t="s">
        <v>7</v>
      </c>
      <c r="L86" s="439">
        <v>0</v>
      </c>
      <c r="M86" s="604" t="s">
        <v>8</v>
      </c>
      <c r="N86" s="578" t="s">
        <v>2132</v>
      </c>
      <c r="O86" s="598"/>
      <c r="P86" s="597">
        <v>2</v>
      </c>
      <c r="Q86" s="597">
        <v>1</v>
      </c>
      <c r="S86" s="597">
        <v>1</v>
      </c>
      <c r="X86" s="597">
        <v>2</v>
      </c>
      <c r="AC86" s="597">
        <f t="shared" si="1"/>
        <v>6</v>
      </c>
    </row>
    <row r="87" spans="2:29" s="597" customFormat="1" ht="16.5" customHeight="1" x14ac:dyDescent="0.2">
      <c r="B87" s="648">
        <v>83</v>
      </c>
      <c r="C87" s="716">
        <v>26</v>
      </c>
      <c r="D87" s="725"/>
      <c r="E87" s="720" t="s">
        <v>2138</v>
      </c>
      <c r="F87" s="720" t="s">
        <v>20</v>
      </c>
      <c r="G87" s="720" t="s">
        <v>2137</v>
      </c>
      <c r="H87" s="723" t="s">
        <v>2139</v>
      </c>
      <c r="I87" s="607" t="s">
        <v>2133</v>
      </c>
      <c r="J87" s="344">
        <v>4</v>
      </c>
      <c r="K87" s="345" t="s">
        <v>7</v>
      </c>
      <c r="L87" s="344">
        <v>1</v>
      </c>
      <c r="M87" s="607" t="s">
        <v>2140</v>
      </c>
      <c r="N87" s="563" t="s">
        <v>2141</v>
      </c>
      <c r="O87" s="598"/>
      <c r="R87" s="597">
        <v>1</v>
      </c>
      <c r="S87" s="597">
        <v>2</v>
      </c>
      <c r="X87" s="597">
        <v>1</v>
      </c>
      <c r="AC87" s="597">
        <f t="shared" si="1"/>
        <v>4</v>
      </c>
    </row>
    <row r="88" spans="2:29" s="597" customFormat="1" ht="16.5" customHeight="1" x14ac:dyDescent="0.2">
      <c r="B88" s="648">
        <v>84</v>
      </c>
      <c r="C88" s="716"/>
      <c r="D88" s="725"/>
      <c r="E88" s="721"/>
      <c r="F88" s="721"/>
      <c r="G88" s="721"/>
      <c r="H88" s="741"/>
      <c r="I88" s="599" t="s">
        <v>2135</v>
      </c>
      <c r="J88" s="270">
        <v>4</v>
      </c>
      <c r="K88" s="19" t="s">
        <v>7</v>
      </c>
      <c r="L88" s="270">
        <v>0</v>
      </c>
      <c r="M88" s="599" t="s">
        <v>2140</v>
      </c>
      <c r="N88" s="583" t="s">
        <v>2142</v>
      </c>
      <c r="O88" s="598"/>
      <c r="Q88" s="597">
        <v>1</v>
      </c>
      <c r="S88" s="597">
        <v>1</v>
      </c>
      <c r="X88" s="597">
        <v>2</v>
      </c>
      <c r="AC88" s="597">
        <f t="shared" si="1"/>
        <v>4</v>
      </c>
    </row>
    <row r="89" spans="2:29" s="606" customFormat="1" ht="16.5" customHeight="1" x14ac:dyDescent="0.2">
      <c r="B89" s="648">
        <v>85</v>
      </c>
      <c r="C89" s="716"/>
      <c r="D89" s="725"/>
      <c r="E89" s="721"/>
      <c r="F89" s="721"/>
      <c r="G89" s="721"/>
      <c r="H89" s="741"/>
      <c r="I89" s="599" t="s">
        <v>2134</v>
      </c>
      <c r="J89" s="270">
        <v>1</v>
      </c>
      <c r="K89" s="19" t="s">
        <v>7</v>
      </c>
      <c r="L89" s="270">
        <v>0</v>
      </c>
      <c r="M89" s="599" t="s">
        <v>8</v>
      </c>
      <c r="N89" s="583" t="s">
        <v>2143</v>
      </c>
      <c r="O89" s="608"/>
      <c r="S89" s="606">
        <v>1</v>
      </c>
      <c r="AC89" s="606">
        <f t="shared" si="1"/>
        <v>1</v>
      </c>
    </row>
    <row r="90" spans="2:29" s="606" customFormat="1" ht="16.5" customHeight="1" x14ac:dyDescent="0.2">
      <c r="B90" s="730">
        <v>86</v>
      </c>
      <c r="C90" s="716"/>
      <c r="D90" s="725"/>
      <c r="E90" s="721"/>
      <c r="F90" s="721"/>
      <c r="G90" s="721"/>
      <c r="H90" s="741"/>
      <c r="I90" s="718" t="s">
        <v>2136</v>
      </c>
      <c r="J90" s="344">
        <v>1</v>
      </c>
      <c r="K90" s="345" t="s">
        <v>7</v>
      </c>
      <c r="L90" s="344">
        <v>1</v>
      </c>
      <c r="M90" s="718" t="s">
        <v>11</v>
      </c>
      <c r="N90" s="745" t="s">
        <v>2146</v>
      </c>
      <c r="O90" s="734"/>
      <c r="P90" s="730"/>
      <c r="Q90" s="730">
        <v>1</v>
      </c>
      <c r="R90" s="730"/>
      <c r="S90" s="730"/>
      <c r="T90" s="730"/>
      <c r="U90" s="730"/>
      <c r="V90" s="730"/>
      <c r="W90" s="730"/>
      <c r="X90" s="730"/>
      <c r="Y90" s="730"/>
      <c r="Z90" s="730"/>
      <c r="AA90" s="730"/>
      <c r="AB90" s="730"/>
      <c r="AC90" s="730">
        <f>SUM(O90:AB91)</f>
        <v>1</v>
      </c>
    </row>
    <row r="91" spans="2:29" s="606" customFormat="1" ht="16.5" customHeight="1" thickBot="1" x14ac:dyDescent="0.25">
      <c r="B91" s="730"/>
      <c r="C91" s="716"/>
      <c r="D91" s="726"/>
      <c r="E91" s="722"/>
      <c r="F91" s="722"/>
      <c r="G91" s="722"/>
      <c r="H91" s="742"/>
      <c r="I91" s="722"/>
      <c r="J91" s="609">
        <v>2</v>
      </c>
      <c r="K91" s="610" t="s">
        <v>475</v>
      </c>
      <c r="L91" s="611">
        <v>3</v>
      </c>
      <c r="M91" s="722"/>
      <c r="N91" s="746"/>
      <c r="O91" s="734"/>
      <c r="P91" s="730"/>
      <c r="Q91" s="730"/>
      <c r="R91" s="730"/>
      <c r="S91" s="730"/>
      <c r="T91" s="730"/>
      <c r="U91" s="730"/>
      <c r="V91" s="730"/>
      <c r="W91" s="730"/>
      <c r="X91" s="730"/>
      <c r="Y91" s="730"/>
      <c r="Z91" s="730"/>
      <c r="AA91" s="730"/>
      <c r="AB91" s="730"/>
      <c r="AC91" s="730"/>
    </row>
    <row r="92" spans="2:29" s="606" customFormat="1" ht="16.5" customHeight="1" thickTop="1" x14ac:dyDescent="0.2">
      <c r="B92" s="606">
        <v>87</v>
      </c>
      <c r="C92" s="716">
        <v>27</v>
      </c>
      <c r="D92" s="724" t="s">
        <v>2148</v>
      </c>
      <c r="E92" s="714" t="s">
        <v>89</v>
      </c>
      <c r="F92" s="714" t="s">
        <v>23</v>
      </c>
      <c r="G92" s="740" t="s">
        <v>2147</v>
      </c>
      <c r="H92" s="714" t="s">
        <v>2149</v>
      </c>
      <c r="I92" s="626" t="s">
        <v>140</v>
      </c>
      <c r="J92" s="314">
        <v>4</v>
      </c>
      <c r="K92" s="187" t="s">
        <v>7</v>
      </c>
      <c r="L92" s="314">
        <v>1</v>
      </c>
      <c r="M92" s="626" t="s">
        <v>2153</v>
      </c>
      <c r="N92" s="577" t="s">
        <v>2154</v>
      </c>
      <c r="O92" s="608"/>
      <c r="Q92" s="606">
        <v>1</v>
      </c>
      <c r="S92" s="606">
        <v>2</v>
      </c>
      <c r="Z92" s="606">
        <v>1</v>
      </c>
      <c r="AC92" s="606">
        <f t="shared" si="1"/>
        <v>4</v>
      </c>
    </row>
    <row r="93" spans="2:29" s="612" customFormat="1" ht="16.5" customHeight="1" x14ac:dyDescent="0.2">
      <c r="B93" s="612">
        <v>88</v>
      </c>
      <c r="C93" s="716"/>
      <c r="D93" s="725"/>
      <c r="E93" s="712"/>
      <c r="F93" s="712"/>
      <c r="G93" s="721"/>
      <c r="H93" s="712"/>
      <c r="I93" s="621" t="s">
        <v>2150</v>
      </c>
      <c r="J93" s="270">
        <v>3</v>
      </c>
      <c r="K93" s="19" t="s">
        <v>7</v>
      </c>
      <c r="L93" s="270">
        <v>1</v>
      </c>
      <c r="M93" s="621" t="s">
        <v>2153</v>
      </c>
      <c r="N93" s="583" t="s">
        <v>2155</v>
      </c>
      <c r="O93" s="613"/>
      <c r="R93" s="612">
        <v>1</v>
      </c>
      <c r="S93" s="612">
        <v>2</v>
      </c>
      <c r="AC93" s="612">
        <f t="shared" si="1"/>
        <v>3</v>
      </c>
    </row>
    <row r="94" spans="2:29" s="612" customFormat="1" ht="16.5" customHeight="1" x14ac:dyDescent="0.2">
      <c r="B94" s="648">
        <v>89</v>
      </c>
      <c r="C94" s="716"/>
      <c r="D94" s="725"/>
      <c r="E94" s="712"/>
      <c r="F94" s="712"/>
      <c r="G94" s="721"/>
      <c r="H94" s="712"/>
      <c r="I94" s="621" t="s">
        <v>2151</v>
      </c>
      <c r="J94" s="270">
        <v>2</v>
      </c>
      <c r="K94" s="19" t="s">
        <v>7</v>
      </c>
      <c r="L94" s="270">
        <v>0</v>
      </c>
      <c r="M94" s="621" t="s">
        <v>8</v>
      </c>
      <c r="N94" s="583" t="s">
        <v>2157</v>
      </c>
      <c r="O94" s="613"/>
      <c r="Q94" s="612">
        <v>1</v>
      </c>
      <c r="S94" s="612">
        <v>1</v>
      </c>
      <c r="AC94" s="612">
        <f t="shared" si="1"/>
        <v>2</v>
      </c>
    </row>
    <row r="95" spans="2:29" s="612" customFormat="1" ht="16.5" customHeight="1" x14ac:dyDescent="0.2">
      <c r="B95" s="648">
        <v>90</v>
      </c>
      <c r="C95" s="716"/>
      <c r="D95" s="725"/>
      <c r="E95" s="713"/>
      <c r="F95" s="713"/>
      <c r="G95" s="721"/>
      <c r="H95" s="625" t="s">
        <v>28</v>
      </c>
      <c r="I95" s="625" t="s">
        <v>2152</v>
      </c>
      <c r="J95" s="439">
        <v>1</v>
      </c>
      <c r="K95" s="440" t="s">
        <v>7</v>
      </c>
      <c r="L95" s="439">
        <v>1</v>
      </c>
      <c r="M95" s="625" t="s">
        <v>12</v>
      </c>
      <c r="N95" s="578" t="s">
        <v>2156</v>
      </c>
      <c r="O95" s="613"/>
      <c r="U95" s="612">
        <v>1</v>
      </c>
      <c r="AC95" s="612">
        <f t="shared" si="1"/>
        <v>1</v>
      </c>
    </row>
    <row r="96" spans="2:29" s="612" customFormat="1" ht="16.5" customHeight="1" x14ac:dyDescent="0.2">
      <c r="B96" s="648">
        <v>91</v>
      </c>
      <c r="C96" s="716">
        <v>28</v>
      </c>
      <c r="D96" s="725"/>
      <c r="E96" s="711" t="s">
        <v>2160</v>
      </c>
      <c r="F96" s="711" t="s">
        <v>2164</v>
      </c>
      <c r="G96" s="721"/>
      <c r="H96" s="719" t="s">
        <v>2173</v>
      </c>
      <c r="I96" s="622" t="s">
        <v>2158</v>
      </c>
      <c r="J96" s="265">
        <v>5</v>
      </c>
      <c r="K96" s="149" t="s">
        <v>7</v>
      </c>
      <c r="L96" s="265">
        <v>2</v>
      </c>
      <c r="M96" s="622" t="s">
        <v>2165</v>
      </c>
      <c r="N96" s="571" t="s">
        <v>2166</v>
      </c>
      <c r="O96" s="613"/>
      <c r="P96" s="612">
        <v>2</v>
      </c>
      <c r="Q96" s="612">
        <v>2</v>
      </c>
      <c r="S96" s="612">
        <v>1</v>
      </c>
      <c r="AC96" s="612">
        <f t="shared" si="1"/>
        <v>5</v>
      </c>
    </row>
    <row r="97" spans="2:29" s="612" customFormat="1" ht="16.5" customHeight="1" x14ac:dyDescent="0.2">
      <c r="B97" s="648">
        <v>92</v>
      </c>
      <c r="C97" s="716"/>
      <c r="D97" s="725"/>
      <c r="E97" s="712"/>
      <c r="F97" s="712"/>
      <c r="G97" s="721"/>
      <c r="H97" s="712"/>
      <c r="I97" s="621" t="s">
        <v>2159</v>
      </c>
      <c r="J97" s="270">
        <v>0</v>
      </c>
      <c r="K97" s="19" t="s">
        <v>7</v>
      </c>
      <c r="L97" s="270">
        <v>2</v>
      </c>
      <c r="M97" s="621" t="s">
        <v>11</v>
      </c>
      <c r="N97" s="583" t="s">
        <v>2167</v>
      </c>
      <c r="O97" s="613"/>
      <c r="AC97" s="612">
        <f t="shared" si="1"/>
        <v>0</v>
      </c>
    </row>
    <row r="98" spans="2:29" s="606" customFormat="1" ht="16.5" customHeight="1" x14ac:dyDescent="0.2">
      <c r="B98" s="648">
        <v>93</v>
      </c>
      <c r="C98" s="716"/>
      <c r="D98" s="725"/>
      <c r="E98" s="712"/>
      <c r="F98" s="712"/>
      <c r="G98" s="721"/>
      <c r="H98" s="712"/>
      <c r="I98" s="621" t="s">
        <v>2161</v>
      </c>
      <c r="J98" s="270">
        <v>1</v>
      </c>
      <c r="K98" s="19" t="s">
        <v>7</v>
      </c>
      <c r="L98" s="270">
        <v>0</v>
      </c>
      <c r="M98" s="621" t="s">
        <v>2165</v>
      </c>
      <c r="N98" s="583" t="s">
        <v>2168</v>
      </c>
      <c r="O98" s="608"/>
      <c r="W98" s="606">
        <v>1</v>
      </c>
      <c r="AC98" s="606">
        <f t="shared" si="1"/>
        <v>1</v>
      </c>
    </row>
    <row r="99" spans="2:29" s="614" customFormat="1" ht="16.5" customHeight="1" x14ac:dyDescent="0.2">
      <c r="B99" s="648">
        <v>94</v>
      </c>
      <c r="C99" s="716"/>
      <c r="D99" s="725"/>
      <c r="E99" s="713"/>
      <c r="F99" s="713"/>
      <c r="G99" s="735"/>
      <c r="H99" s="625" t="s">
        <v>2163</v>
      </c>
      <c r="I99" s="625" t="s">
        <v>2162</v>
      </c>
      <c r="J99" s="439">
        <v>1</v>
      </c>
      <c r="K99" s="440" t="s">
        <v>7</v>
      </c>
      <c r="L99" s="439">
        <v>0</v>
      </c>
      <c r="M99" s="625" t="s">
        <v>8</v>
      </c>
      <c r="N99" s="578" t="s">
        <v>68</v>
      </c>
      <c r="O99" s="615"/>
      <c r="Q99" s="614">
        <v>1</v>
      </c>
      <c r="AC99" s="614">
        <f t="shared" si="1"/>
        <v>1</v>
      </c>
    </row>
    <row r="100" spans="2:29" s="614" customFormat="1" ht="16.5" customHeight="1" x14ac:dyDescent="0.2">
      <c r="B100" s="648">
        <v>95</v>
      </c>
      <c r="C100" s="716">
        <v>29</v>
      </c>
      <c r="D100" s="725"/>
      <c r="E100" s="720" t="s">
        <v>2171</v>
      </c>
      <c r="F100" s="720" t="s">
        <v>2174</v>
      </c>
      <c r="G100" s="719" t="s">
        <v>2185</v>
      </c>
      <c r="H100" s="719" t="s">
        <v>2184</v>
      </c>
      <c r="I100" s="622" t="s">
        <v>2186</v>
      </c>
      <c r="J100" s="265">
        <v>1</v>
      </c>
      <c r="K100" s="149" t="s">
        <v>7</v>
      </c>
      <c r="L100" s="265">
        <v>2</v>
      </c>
      <c r="M100" s="622" t="s">
        <v>2182</v>
      </c>
      <c r="N100" s="571" t="s">
        <v>2178</v>
      </c>
      <c r="O100" s="615"/>
      <c r="R100" s="614">
        <v>1</v>
      </c>
      <c r="AC100" s="614">
        <f t="shared" si="1"/>
        <v>1</v>
      </c>
    </row>
    <row r="101" spans="2:29" s="614" customFormat="1" ht="16.5" customHeight="1" x14ac:dyDescent="0.2">
      <c r="B101" s="648">
        <v>96</v>
      </c>
      <c r="C101" s="716"/>
      <c r="D101" s="725"/>
      <c r="E101" s="721"/>
      <c r="F101" s="721"/>
      <c r="G101" s="712"/>
      <c r="H101" s="712"/>
      <c r="I101" s="621" t="s">
        <v>2169</v>
      </c>
      <c r="J101" s="270">
        <v>2</v>
      </c>
      <c r="K101" s="19" t="s">
        <v>7</v>
      </c>
      <c r="L101" s="270">
        <v>0</v>
      </c>
      <c r="M101" s="621" t="s">
        <v>2183</v>
      </c>
      <c r="N101" s="583" t="s">
        <v>80</v>
      </c>
      <c r="O101" s="615"/>
      <c r="S101" s="614">
        <v>2</v>
      </c>
      <c r="AC101" s="614">
        <f t="shared" si="1"/>
        <v>2</v>
      </c>
    </row>
    <row r="102" spans="2:29" s="614" customFormat="1" ht="16.5" customHeight="1" x14ac:dyDescent="0.2">
      <c r="B102" s="648">
        <v>97</v>
      </c>
      <c r="C102" s="716"/>
      <c r="D102" s="725"/>
      <c r="E102" s="721"/>
      <c r="F102" s="721"/>
      <c r="G102" s="712"/>
      <c r="H102" s="712"/>
      <c r="I102" s="637" t="s">
        <v>2170</v>
      </c>
      <c r="J102" s="313">
        <v>10</v>
      </c>
      <c r="K102" s="13" t="s">
        <v>7</v>
      </c>
      <c r="L102" s="313">
        <v>0</v>
      </c>
      <c r="M102" s="637" t="s">
        <v>2183</v>
      </c>
      <c r="N102" s="640" t="s">
        <v>2179</v>
      </c>
      <c r="O102" s="615"/>
      <c r="P102" s="614">
        <v>1</v>
      </c>
      <c r="R102" s="614">
        <v>2</v>
      </c>
      <c r="S102" s="614">
        <v>2</v>
      </c>
      <c r="V102" s="614">
        <v>1</v>
      </c>
      <c r="W102" s="614">
        <v>4</v>
      </c>
      <c r="AC102" s="614">
        <f t="shared" si="1"/>
        <v>10</v>
      </c>
    </row>
    <row r="103" spans="2:29" s="614" customFormat="1" ht="16.5" customHeight="1" x14ac:dyDescent="0.2">
      <c r="B103" s="648">
        <v>98</v>
      </c>
      <c r="C103" s="716">
        <v>30</v>
      </c>
      <c r="D103" s="725"/>
      <c r="E103" s="720" t="s">
        <v>2172</v>
      </c>
      <c r="F103" s="720" t="s">
        <v>20</v>
      </c>
      <c r="G103" s="712"/>
      <c r="H103" s="712"/>
      <c r="I103" s="639" t="s">
        <v>2175</v>
      </c>
      <c r="J103" s="265">
        <v>3</v>
      </c>
      <c r="K103" s="149" t="s">
        <v>7</v>
      </c>
      <c r="L103" s="265">
        <v>1</v>
      </c>
      <c r="M103" s="639" t="s">
        <v>2183</v>
      </c>
      <c r="N103" s="571" t="s">
        <v>2180</v>
      </c>
      <c r="O103" s="615"/>
      <c r="P103" s="614">
        <v>1</v>
      </c>
      <c r="R103" s="614">
        <v>1</v>
      </c>
      <c r="AA103" s="614">
        <v>1</v>
      </c>
      <c r="AC103" s="614">
        <f t="shared" si="1"/>
        <v>3</v>
      </c>
    </row>
    <row r="104" spans="2:29" s="616" customFormat="1" ht="16.5" customHeight="1" x14ac:dyDescent="0.2">
      <c r="B104" s="648">
        <v>99</v>
      </c>
      <c r="C104" s="716"/>
      <c r="D104" s="725"/>
      <c r="E104" s="721"/>
      <c r="F104" s="721"/>
      <c r="G104" s="712"/>
      <c r="H104" s="712"/>
      <c r="I104" s="638" t="s">
        <v>2177</v>
      </c>
      <c r="J104" s="270">
        <v>0</v>
      </c>
      <c r="K104" s="19" t="s">
        <v>7</v>
      </c>
      <c r="L104" s="270">
        <v>2</v>
      </c>
      <c r="M104" s="638" t="s">
        <v>11</v>
      </c>
      <c r="N104" s="583" t="s">
        <v>2181</v>
      </c>
      <c r="O104" s="617"/>
      <c r="AC104" s="616">
        <f t="shared" si="1"/>
        <v>0</v>
      </c>
    </row>
    <row r="105" spans="2:29" s="618" customFormat="1" ht="16.5" customHeight="1" x14ac:dyDescent="0.2">
      <c r="B105" s="730">
        <v>100</v>
      </c>
      <c r="C105" s="716"/>
      <c r="D105" s="725"/>
      <c r="E105" s="721"/>
      <c r="F105" s="721"/>
      <c r="G105" s="718"/>
      <c r="H105" s="718"/>
      <c r="I105" s="718" t="s">
        <v>2176</v>
      </c>
      <c r="J105" s="313">
        <v>0</v>
      </c>
      <c r="K105" s="13" t="s">
        <v>7</v>
      </c>
      <c r="L105" s="313">
        <v>0</v>
      </c>
      <c r="M105" s="718" t="s">
        <v>8</v>
      </c>
      <c r="N105" s="737" t="s">
        <v>2250</v>
      </c>
      <c r="O105" s="734"/>
      <c r="P105" s="730"/>
      <c r="Q105" s="730"/>
      <c r="R105" s="730"/>
      <c r="S105" s="730"/>
      <c r="T105" s="730"/>
      <c r="U105" s="730"/>
      <c r="V105" s="730"/>
      <c r="W105" s="730"/>
      <c r="X105" s="730"/>
      <c r="Y105" s="730"/>
      <c r="Z105" s="730"/>
      <c r="AA105" s="730"/>
      <c r="AB105" s="730"/>
      <c r="AC105" s="730">
        <f>SUM(O106:AB106)</f>
        <v>0</v>
      </c>
    </row>
    <row r="106" spans="2:29" s="616" customFormat="1" ht="16.5" customHeight="1" x14ac:dyDescent="0.2">
      <c r="B106" s="730"/>
      <c r="C106" s="716"/>
      <c r="D106" s="725"/>
      <c r="E106" s="735"/>
      <c r="F106" s="735"/>
      <c r="G106" s="713"/>
      <c r="H106" s="713"/>
      <c r="I106" s="735"/>
      <c r="J106" s="180">
        <v>3</v>
      </c>
      <c r="K106" s="181" t="s">
        <v>475</v>
      </c>
      <c r="L106" s="182">
        <v>2</v>
      </c>
      <c r="M106" s="735"/>
      <c r="N106" s="738"/>
      <c r="O106" s="734"/>
      <c r="P106" s="730"/>
      <c r="Q106" s="730"/>
      <c r="R106" s="730"/>
      <c r="S106" s="730"/>
      <c r="T106" s="730"/>
      <c r="U106" s="730"/>
      <c r="V106" s="730"/>
      <c r="W106" s="730"/>
      <c r="X106" s="730"/>
      <c r="Y106" s="730"/>
      <c r="Z106" s="730"/>
      <c r="AA106" s="730"/>
      <c r="AB106" s="730"/>
      <c r="AC106" s="730"/>
    </row>
    <row r="107" spans="2:29" s="616" customFormat="1" ht="16.5" customHeight="1" x14ac:dyDescent="0.2">
      <c r="B107" s="648">
        <v>101</v>
      </c>
      <c r="C107" s="716">
        <v>31</v>
      </c>
      <c r="D107" s="725"/>
      <c r="E107" s="758" t="s">
        <v>2187</v>
      </c>
      <c r="F107" s="758" t="s">
        <v>15</v>
      </c>
      <c r="G107" s="758" t="s">
        <v>1936</v>
      </c>
      <c r="H107" s="778" t="s">
        <v>2201</v>
      </c>
      <c r="I107" s="624" t="s">
        <v>1993</v>
      </c>
      <c r="J107" s="245">
        <v>1</v>
      </c>
      <c r="K107" s="135" t="s">
        <v>7</v>
      </c>
      <c r="L107" s="245">
        <v>0</v>
      </c>
      <c r="M107" s="624" t="s">
        <v>2198</v>
      </c>
      <c r="N107" s="571" t="s">
        <v>2199</v>
      </c>
      <c r="O107" s="617"/>
      <c r="X107" s="616">
        <v>1</v>
      </c>
      <c r="AC107" s="616">
        <f t="shared" si="1"/>
        <v>1</v>
      </c>
    </row>
    <row r="108" spans="2:29" s="616" customFormat="1" ht="16.5" customHeight="1" x14ac:dyDescent="0.2">
      <c r="B108" s="648">
        <v>102</v>
      </c>
      <c r="C108" s="716"/>
      <c r="D108" s="725"/>
      <c r="E108" s="771"/>
      <c r="F108" s="771"/>
      <c r="G108" s="771"/>
      <c r="H108" s="771"/>
      <c r="I108" s="628" t="s">
        <v>2197</v>
      </c>
      <c r="J108" s="244">
        <v>1</v>
      </c>
      <c r="K108" s="177" t="s">
        <v>7</v>
      </c>
      <c r="L108" s="244">
        <v>0</v>
      </c>
      <c r="M108" s="628" t="s">
        <v>2198</v>
      </c>
      <c r="N108" s="627" t="s">
        <v>2200</v>
      </c>
      <c r="O108" s="617"/>
      <c r="AB108" s="616">
        <v>1</v>
      </c>
      <c r="AC108" s="616">
        <f t="shared" si="1"/>
        <v>1</v>
      </c>
    </row>
    <row r="109" spans="2:29" s="620" customFormat="1" ht="16.5" customHeight="1" x14ac:dyDescent="0.2">
      <c r="B109" s="648">
        <v>103</v>
      </c>
      <c r="C109" s="716">
        <v>32</v>
      </c>
      <c r="D109" s="725"/>
      <c r="E109" s="711" t="s">
        <v>2191</v>
      </c>
      <c r="F109" s="711" t="s">
        <v>2205</v>
      </c>
      <c r="G109" s="711" t="s">
        <v>2188</v>
      </c>
      <c r="H109" s="719" t="s">
        <v>2231</v>
      </c>
      <c r="I109" s="622" t="s">
        <v>2189</v>
      </c>
      <c r="J109" s="265">
        <v>4</v>
      </c>
      <c r="K109" s="149" t="s">
        <v>7</v>
      </c>
      <c r="L109" s="265">
        <v>0</v>
      </c>
      <c r="M109" s="622" t="s">
        <v>2204</v>
      </c>
      <c r="N109" s="571" t="s">
        <v>2209</v>
      </c>
      <c r="O109" s="619"/>
      <c r="S109" s="620">
        <v>1</v>
      </c>
      <c r="X109" s="620">
        <v>2</v>
      </c>
      <c r="Z109" s="620">
        <v>1</v>
      </c>
      <c r="AC109" s="620">
        <f>SUM(O109:AB109)</f>
        <v>4</v>
      </c>
    </row>
    <row r="110" spans="2:29" s="620" customFormat="1" ht="16.5" customHeight="1" x14ac:dyDescent="0.2">
      <c r="B110" s="648">
        <v>104</v>
      </c>
      <c r="C110" s="716"/>
      <c r="D110" s="725"/>
      <c r="E110" s="712"/>
      <c r="F110" s="712"/>
      <c r="G110" s="712"/>
      <c r="H110" s="712"/>
      <c r="I110" s="621" t="s">
        <v>899</v>
      </c>
      <c r="J110" s="270">
        <v>2</v>
      </c>
      <c r="K110" s="19" t="s">
        <v>7</v>
      </c>
      <c r="L110" s="270">
        <v>0</v>
      </c>
      <c r="M110" s="621" t="s">
        <v>2204</v>
      </c>
      <c r="N110" s="583" t="s">
        <v>2206</v>
      </c>
      <c r="O110" s="619"/>
      <c r="R110" s="620">
        <v>1</v>
      </c>
      <c r="X110" s="620">
        <v>1</v>
      </c>
      <c r="AC110" s="620">
        <f t="shared" si="1"/>
        <v>2</v>
      </c>
    </row>
    <row r="111" spans="2:29" s="620" customFormat="1" ht="16.5" customHeight="1" x14ac:dyDescent="0.2">
      <c r="B111" s="648">
        <v>105</v>
      </c>
      <c r="C111" s="716"/>
      <c r="D111" s="725"/>
      <c r="E111" s="712"/>
      <c r="F111" s="712"/>
      <c r="G111" s="712"/>
      <c r="H111" s="712"/>
      <c r="I111" s="621" t="s">
        <v>2190</v>
      </c>
      <c r="J111" s="270">
        <v>3</v>
      </c>
      <c r="K111" s="19" t="s">
        <v>7</v>
      </c>
      <c r="L111" s="270">
        <v>0</v>
      </c>
      <c r="M111" s="621" t="s">
        <v>2204</v>
      </c>
      <c r="N111" s="583" t="s">
        <v>2207</v>
      </c>
      <c r="O111" s="619"/>
      <c r="T111" s="620">
        <v>1</v>
      </c>
      <c r="X111" s="620">
        <v>1</v>
      </c>
      <c r="Y111" s="620">
        <v>1</v>
      </c>
      <c r="AC111" s="620">
        <f t="shared" si="1"/>
        <v>3</v>
      </c>
    </row>
    <row r="112" spans="2:29" s="620" customFormat="1" ht="16.5" customHeight="1" x14ac:dyDescent="0.2">
      <c r="B112" s="730">
        <v>106</v>
      </c>
      <c r="C112" s="716"/>
      <c r="D112" s="725"/>
      <c r="E112" s="712"/>
      <c r="F112" s="712"/>
      <c r="G112" s="712"/>
      <c r="H112" s="712"/>
      <c r="I112" s="718" t="s">
        <v>998</v>
      </c>
      <c r="J112" s="313">
        <v>0</v>
      </c>
      <c r="K112" s="13" t="s">
        <v>7</v>
      </c>
      <c r="L112" s="313">
        <v>0</v>
      </c>
      <c r="M112" s="718" t="s">
        <v>11</v>
      </c>
      <c r="N112" s="737" t="s">
        <v>2251</v>
      </c>
      <c r="O112" s="734"/>
      <c r="P112" s="736"/>
      <c r="Q112" s="736"/>
      <c r="R112" s="736"/>
      <c r="S112" s="736"/>
      <c r="T112" s="736"/>
      <c r="U112" s="736"/>
      <c r="V112" s="736"/>
      <c r="W112" s="736"/>
      <c r="X112" s="736"/>
      <c r="Y112" s="736"/>
      <c r="Z112" s="736"/>
      <c r="AA112" s="736"/>
      <c r="AB112" s="736"/>
      <c r="AC112" s="730">
        <f t="shared" si="1"/>
        <v>0</v>
      </c>
    </row>
    <row r="113" spans="2:29" s="629" customFormat="1" ht="16.5" customHeight="1" x14ac:dyDescent="0.2">
      <c r="B113" s="730"/>
      <c r="C113" s="716"/>
      <c r="D113" s="725"/>
      <c r="E113" s="718"/>
      <c r="F113" s="718"/>
      <c r="G113" s="718"/>
      <c r="H113" s="718"/>
      <c r="I113" s="733"/>
      <c r="J113" s="267">
        <v>1</v>
      </c>
      <c r="K113" s="269" t="s">
        <v>2203</v>
      </c>
      <c r="L113" s="268">
        <v>2</v>
      </c>
      <c r="M113" s="733"/>
      <c r="N113" s="732"/>
      <c r="O113" s="734"/>
      <c r="P113" s="736"/>
      <c r="Q113" s="736"/>
      <c r="R113" s="736"/>
      <c r="S113" s="736"/>
      <c r="T113" s="736"/>
      <c r="U113" s="736"/>
      <c r="V113" s="736"/>
      <c r="W113" s="736"/>
      <c r="X113" s="736"/>
      <c r="Y113" s="736"/>
      <c r="Z113" s="736"/>
      <c r="AA113" s="736"/>
      <c r="AB113" s="736"/>
      <c r="AC113" s="730"/>
    </row>
    <row r="114" spans="2:29" s="620" customFormat="1" ht="16.5" customHeight="1" thickBot="1" x14ac:dyDescent="0.25">
      <c r="B114" s="620">
        <v>107</v>
      </c>
      <c r="C114" s="716"/>
      <c r="D114" s="726"/>
      <c r="E114" s="739"/>
      <c r="F114" s="739"/>
      <c r="G114" s="739"/>
      <c r="H114" s="739"/>
      <c r="I114" s="623" t="s">
        <v>2202</v>
      </c>
      <c r="J114" s="271">
        <v>3</v>
      </c>
      <c r="K114" s="167" t="s">
        <v>7</v>
      </c>
      <c r="L114" s="271">
        <v>0</v>
      </c>
      <c r="M114" s="623" t="s">
        <v>8</v>
      </c>
      <c r="N114" s="575" t="s">
        <v>2208</v>
      </c>
      <c r="O114" s="619"/>
      <c r="P114" s="620">
        <v>2</v>
      </c>
      <c r="X114" s="620">
        <v>1</v>
      </c>
      <c r="AC114" s="620">
        <f t="shared" si="1"/>
        <v>3</v>
      </c>
    </row>
    <row r="115" spans="2:29" s="620" customFormat="1" ht="16.5" customHeight="1" thickTop="1" x14ac:dyDescent="0.2">
      <c r="B115" s="620">
        <v>108</v>
      </c>
      <c r="C115" s="716">
        <v>33</v>
      </c>
      <c r="D115" s="724" t="s">
        <v>2214</v>
      </c>
      <c r="E115" s="740" t="s">
        <v>2213</v>
      </c>
      <c r="F115" s="740" t="s">
        <v>23</v>
      </c>
      <c r="G115" s="740" t="s">
        <v>2212</v>
      </c>
      <c r="H115" s="779" t="s">
        <v>2225</v>
      </c>
      <c r="I115" s="649" t="s">
        <v>2210</v>
      </c>
      <c r="J115" s="435">
        <v>0</v>
      </c>
      <c r="K115" s="7" t="s">
        <v>7</v>
      </c>
      <c r="L115" s="435">
        <v>1</v>
      </c>
      <c r="M115" s="649" t="s">
        <v>2222</v>
      </c>
      <c r="N115" s="662" t="s">
        <v>2224</v>
      </c>
      <c r="O115" s="619"/>
      <c r="AC115" s="620">
        <f t="shared" si="1"/>
        <v>0</v>
      </c>
    </row>
    <row r="116" spans="2:29" s="620" customFormat="1" ht="16.5" customHeight="1" x14ac:dyDescent="0.2">
      <c r="B116" s="648">
        <v>109</v>
      </c>
      <c r="C116" s="716"/>
      <c r="D116" s="725"/>
      <c r="E116" s="721"/>
      <c r="F116" s="721"/>
      <c r="G116" s="721"/>
      <c r="H116" s="721"/>
      <c r="I116" s="651" t="s">
        <v>1748</v>
      </c>
      <c r="J116" s="270">
        <v>0</v>
      </c>
      <c r="K116" s="19" t="s">
        <v>7</v>
      </c>
      <c r="L116" s="270">
        <v>0</v>
      </c>
      <c r="M116" s="651" t="s">
        <v>12</v>
      </c>
      <c r="N116" s="583" t="s">
        <v>2224</v>
      </c>
      <c r="O116" s="619"/>
      <c r="AC116" s="620">
        <f t="shared" si="1"/>
        <v>0</v>
      </c>
    </row>
    <row r="117" spans="2:29" s="620" customFormat="1" ht="16.5" customHeight="1" x14ac:dyDescent="0.2">
      <c r="B117" s="648">
        <v>110</v>
      </c>
      <c r="C117" s="716"/>
      <c r="D117" s="725"/>
      <c r="E117" s="721"/>
      <c r="F117" s="721"/>
      <c r="G117" s="721"/>
      <c r="H117" s="721"/>
      <c r="I117" s="651" t="s">
        <v>2211</v>
      </c>
      <c r="J117" s="270">
        <v>0</v>
      </c>
      <c r="K117" s="19" t="s">
        <v>7</v>
      </c>
      <c r="L117" s="270">
        <v>2</v>
      </c>
      <c r="M117" s="651" t="s">
        <v>11</v>
      </c>
      <c r="N117" s="583" t="s">
        <v>2224</v>
      </c>
      <c r="O117" s="619"/>
      <c r="AC117" s="620">
        <f t="shared" si="1"/>
        <v>0</v>
      </c>
    </row>
    <row r="118" spans="2:29" s="620" customFormat="1" ht="16.5" customHeight="1" x14ac:dyDescent="0.2">
      <c r="B118" s="648">
        <v>111</v>
      </c>
      <c r="C118" s="716"/>
      <c r="D118" s="725"/>
      <c r="E118" s="735"/>
      <c r="F118" s="735"/>
      <c r="G118" s="735"/>
      <c r="H118" s="735"/>
      <c r="I118" s="647" t="s">
        <v>2221</v>
      </c>
      <c r="J118" s="344">
        <v>1</v>
      </c>
      <c r="K118" s="345" t="s">
        <v>7</v>
      </c>
      <c r="L118" s="344">
        <v>0</v>
      </c>
      <c r="M118" s="647" t="s">
        <v>8</v>
      </c>
      <c r="N118" s="563" t="s">
        <v>2223</v>
      </c>
      <c r="O118" s="619"/>
      <c r="X118" s="620">
        <v>1</v>
      </c>
      <c r="AC118" s="620">
        <f t="shared" si="1"/>
        <v>1</v>
      </c>
    </row>
    <row r="119" spans="2:29" s="616" customFormat="1" ht="16.5" customHeight="1" x14ac:dyDescent="0.2">
      <c r="B119" s="648">
        <v>112</v>
      </c>
      <c r="C119" s="716">
        <v>34</v>
      </c>
      <c r="D119" s="725"/>
      <c r="E119" s="711" t="s">
        <v>2195</v>
      </c>
      <c r="F119" s="711" t="s">
        <v>23</v>
      </c>
      <c r="G119" s="711" t="s">
        <v>2029</v>
      </c>
      <c r="H119" s="719" t="s">
        <v>2233</v>
      </c>
      <c r="I119" s="650" t="s">
        <v>2192</v>
      </c>
      <c r="J119" s="265">
        <v>4</v>
      </c>
      <c r="K119" s="149" t="s">
        <v>7</v>
      </c>
      <c r="L119" s="265">
        <v>1</v>
      </c>
      <c r="M119" s="650" t="s">
        <v>2234</v>
      </c>
      <c r="N119" s="571" t="s">
        <v>2235</v>
      </c>
      <c r="O119" s="617"/>
      <c r="S119" s="616">
        <v>1</v>
      </c>
      <c r="T119" s="616">
        <v>1</v>
      </c>
      <c r="X119" s="616">
        <v>2</v>
      </c>
      <c r="AC119" s="620">
        <f t="shared" si="1"/>
        <v>4</v>
      </c>
    </row>
    <row r="120" spans="2:29" s="620" customFormat="1" ht="16.5" customHeight="1" x14ac:dyDescent="0.2">
      <c r="B120" s="648">
        <v>113</v>
      </c>
      <c r="C120" s="716"/>
      <c r="D120" s="725"/>
      <c r="E120" s="712"/>
      <c r="F120" s="712"/>
      <c r="G120" s="712"/>
      <c r="H120" s="712"/>
      <c r="I120" s="651" t="s">
        <v>2193</v>
      </c>
      <c r="J120" s="270">
        <v>4</v>
      </c>
      <c r="K120" s="19" t="s">
        <v>7</v>
      </c>
      <c r="L120" s="270">
        <v>0</v>
      </c>
      <c r="M120" s="651" t="s">
        <v>2234</v>
      </c>
      <c r="N120" s="583" t="s">
        <v>2236</v>
      </c>
      <c r="O120" s="619"/>
      <c r="P120" s="620">
        <v>1</v>
      </c>
      <c r="R120" s="620">
        <v>1</v>
      </c>
      <c r="T120" s="620">
        <v>1</v>
      </c>
      <c r="X120" s="620">
        <v>1</v>
      </c>
      <c r="AC120" s="620">
        <f t="shared" si="1"/>
        <v>4</v>
      </c>
    </row>
    <row r="121" spans="2:29" s="620" customFormat="1" ht="16.5" customHeight="1" x14ac:dyDescent="0.2">
      <c r="B121" s="648">
        <v>114</v>
      </c>
      <c r="C121" s="716"/>
      <c r="D121" s="725"/>
      <c r="E121" s="712"/>
      <c r="F121" s="712"/>
      <c r="G121" s="712"/>
      <c r="H121" s="712"/>
      <c r="I121" s="651" t="s">
        <v>2194</v>
      </c>
      <c r="J121" s="270">
        <v>1</v>
      </c>
      <c r="K121" s="19" t="s">
        <v>7</v>
      </c>
      <c r="L121" s="270">
        <v>0</v>
      </c>
      <c r="M121" s="651" t="s">
        <v>2234</v>
      </c>
      <c r="N121" s="583" t="s">
        <v>263</v>
      </c>
      <c r="O121" s="619"/>
      <c r="R121" s="620">
        <v>1</v>
      </c>
      <c r="AC121" s="620">
        <f t="shared" si="1"/>
        <v>1</v>
      </c>
    </row>
    <row r="122" spans="2:29" s="620" customFormat="1" ht="16.5" customHeight="1" x14ac:dyDescent="0.2">
      <c r="B122" s="648">
        <v>115</v>
      </c>
      <c r="C122" s="716"/>
      <c r="D122" s="725"/>
      <c r="E122" s="713"/>
      <c r="F122" s="713"/>
      <c r="G122" s="713"/>
      <c r="H122" s="713"/>
      <c r="I122" s="652" t="s">
        <v>2232</v>
      </c>
      <c r="J122" s="316">
        <v>2</v>
      </c>
      <c r="K122" s="103" t="s">
        <v>2196</v>
      </c>
      <c r="L122" s="316">
        <v>0</v>
      </c>
      <c r="M122" s="652" t="s">
        <v>8</v>
      </c>
      <c r="N122" s="578" t="s">
        <v>1639</v>
      </c>
      <c r="O122" s="619"/>
      <c r="X122" s="620">
        <v>1</v>
      </c>
      <c r="AB122" s="620">
        <v>1</v>
      </c>
      <c r="AC122" s="620">
        <f t="shared" si="1"/>
        <v>2</v>
      </c>
    </row>
    <row r="123" spans="2:29" s="620" customFormat="1" ht="20" customHeight="1" x14ac:dyDescent="0.2">
      <c r="B123" s="648">
        <v>116</v>
      </c>
      <c r="C123" s="716">
        <v>35</v>
      </c>
      <c r="D123" s="725"/>
      <c r="E123" s="720" t="s">
        <v>2227</v>
      </c>
      <c r="F123" s="720" t="s">
        <v>2252</v>
      </c>
      <c r="G123" s="723" t="s">
        <v>2226</v>
      </c>
      <c r="H123" s="723" t="s">
        <v>2253</v>
      </c>
      <c r="I123" s="650" t="s">
        <v>2228</v>
      </c>
      <c r="J123" s="265">
        <v>1</v>
      </c>
      <c r="K123" s="149" t="s">
        <v>2196</v>
      </c>
      <c r="L123" s="265">
        <v>1</v>
      </c>
      <c r="M123" s="650" t="s">
        <v>12</v>
      </c>
      <c r="N123" s="571" t="s">
        <v>2248</v>
      </c>
      <c r="O123" s="619"/>
      <c r="X123" s="620">
        <v>1</v>
      </c>
      <c r="AC123" s="620">
        <f t="shared" si="1"/>
        <v>1</v>
      </c>
    </row>
    <row r="124" spans="2:29" s="620" customFormat="1" ht="20" customHeight="1" x14ac:dyDescent="0.2">
      <c r="B124" s="648">
        <v>117</v>
      </c>
      <c r="C124" s="716"/>
      <c r="D124" s="725"/>
      <c r="E124" s="721"/>
      <c r="F124" s="721"/>
      <c r="G124" s="741"/>
      <c r="H124" s="741"/>
      <c r="I124" s="651" t="s">
        <v>2229</v>
      </c>
      <c r="J124" s="270">
        <v>1</v>
      </c>
      <c r="K124" s="19" t="s">
        <v>2196</v>
      </c>
      <c r="L124" s="270">
        <v>0</v>
      </c>
      <c r="M124" s="651" t="s">
        <v>8</v>
      </c>
      <c r="N124" s="583" t="s">
        <v>1675</v>
      </c>
      <c r="O124" s="619"/>
      <c r="P124" s="620">
        <v>1</v>
      </c>
      <c r="AC124" s="620">
        <f t="shared" si="1"/>
        <v>1</v>
      </c>
    </row>
    <row r="125" spans="2:29" s="630" customFormat="1" ht="20" customHeight="1" x14ac:dyDescent="0.2">
      <c r="B125" s="648">
        <v>118</v>
      </c>
      <c r="C125" s="716"/>
      <c r="D125" s="725"/>
      <c r="E125" s="721"/>
      <c r="F125" s="721"/>
      <c r="G125" s="741"/>
      <c r="H125" s="741"/>
      <c r="I125" s="651" t="s">
        <v>2244</v>
      </c>
      <c r="J125" s="270">
        <v>0</v>
      </c>
      <c r="K125" s="19" t="s">
        <v>7</v>
      </c>
      <c r="L125" s="270">
        <v>3</v>
      </c>
      <c r="M125" s="651" t="s">
        <v>2247</v>
      </c>
      <c r="N125" s="583" t="s">
        <v>2249</v>
      </c>
      <c r="O125" s="631"/>
      <c r="AC125" s="630">
        <f t="shared" si="1"/>
        <v>0</v>
      </c>
    </row>
    <row r="126" spans="2:29" s="634" customFormat="1" ht="20" customHeight="1" x14ac:dyDescent="0.2">
      <c r="B126" s="730">
        <v>119</v>
      </c>
      <c r="C126" s="716"/>
      <c r="D126" s="725"/>
      <c r="E126" s="721"/>
      <c r="F126" s="721"/>
      <c r="G126" s="741"/>
      <c r="H126" s="741"/>
      <c r="I126" s="773" t="s">
        <v>2245</v>
      </c>
      <c r="J126" s="642">
        <v>1</v>
      </c>
      <c r="K126" s="643" t="s">
        <v>2224</v>
      </c>
      <c r="L126" s="642">
        <v>1</v>
      </c>
      <c r="M126" s="718" t="s">
        <v>11</v>
      </c>
      <c r="N126" s="745" t="s">
        <v>2258</v>
      </c>
      <c r="O126" s="734"/>
      <c r="P126" s="730"/>
      <c r="Q126" s="730"/>
      <c r="R126" s="730"/>
      <c r="S126" s="730"/>
      <c r="T126" s="730"/>
      <c r="U126" s="730"/>
      <c r="V126" s="730"/>
      <c r="W126" s="730"/>
      <c r="X126" s="730">
        <v>1</v>
      </c>
      <c r="Y126" s="730"/>
      <c r="Z126" s="730"/>
      <c r="AA126" s="730"/>
      <c r="AB126" s="730"/>
      <c r="AC126" s="730">
        <f t="shared" si="1"/>
        <v>1</v>
      </c>
    </row>
    <row r="127" spans="2:29" s="641" customFormat="1" ht="20" customHeight="1" x14ac:dyDescent="0.2">
      <c r="B127" s="730"/>
      <c r="C127" s="716"/>
      <c r="D127" s="725"/>
      <c r="E127" s="735"/>
      <c r="F127" s="735"/>
      <c r="G127" s="772"/>
      <c r="H127" s="772"/>
      <c r="I127" s="774"/>
      <c r="J127" s="436">
        <v>0</v>
      </c>
      <c r="K127" s="181" t="s">
        <v>2246</v>
      </c>
      <c r="L127" s="436">
        <v>2</v>
      </c>
      <c r="M127" s="735"/>
      <c r="N127" s="738"/>
      <c r="O127" s="734"/>
      <c r="P127" s="730"/>
      <c r="Q127" s="730"/>
      <c r="R127" s="730"/>
      <c r="S127" s="730"/>
      <c r="T127" s="730"/>
      <c r="U127" s="730"/>
      <c r="V127" s="730"/>
      <c r="W127" s="730"/>
      <c r="X127" s="730"/>
      <c r="Y127" s="730"/>
      <c r="Z127" s="730"/>
      <c r="AA127" s="730"/>
      <c r="AB127" s="730"/>
      <c r="AC127" s="730"/>
    </row>
    <row r="128" spans="2:29" s="634" customFormat="1" ht="16.5" customHeight="1" x14ac:dyDescent="0.2">
      <c r="B128" s="636">
        <v>120</v>
      </c>
      <c r="C128" s="716">
        <v>36</v>
      </c>
      <c r="D128" s="725"/>
      <c r="E128" s="720" t="s">
        <v>2239</v>
      </c>
      <c r="F128" s="720" t="s">
        <v>23</v>
      </c>
      <c r="G128" s="720" t="s">
        <v>2241</v>
      </c>
      <c r="H128" s="723" t="s">
        <v>2262</v>
      </c>
      <c r="I128" s="647" t="s">
        <v>2243</v>
      </c>
      <c r="J128" s="344">
        <v>2</v>
      </c>
      <c r="K128" s="345" t="s">
        <v>2224</v>
      </c>
      <c r="L128" s="344">
        <v>0</v>
      </c>
      <c r="M128" s="647" t="s">
        <v>2255</v>
      </c>
      <c r="N128" s="563" t="s">
        <v>2256</v>
      </c>
      <c r="O128" s="635"/>
      <c r="S128" s="634">
        <v>1</v>
      </c>
      <c r="X128" s="634">
        <v>1</v>
      </c>
      <c r="AC128" s="634">
        <f t="shared" si="1"/>
        <v>2</v>
      </c>
    </row>
    <row r="129" spans="2:29" s="634" customFormat="1" ht="16.5" customHeight="1" x14ac:dyDescent="0.2">
      <c r="B129" s="636">
        <v>121</v>
      </c>
      <c r="C129" s="716"/>
      <c r="D129" s="725"/>
      <c r="E129" s="721"/>
      <c r="F129" s="721"/>
      <c r="G129" s="721"/>
      <c r="H129" s="721"/>
      <c r="I129" s="651" t="s">
        <v>2254</v>
      </c>
      <c r="J129" s="270">
        <v>2</v>
      </c>
      <c r="K129" s="19" t="s">
        <v>2224</v>
      </c>
      <c r="L129" s="270">
        <v>0</v>
      </c>
      <c r="M129" s="651" t="s">
        <v>2255</v>
      </c>
      <c r="N129" s="583" t="s">
        <v>1818</v>
      </c>
      <c r="O129" s="635"/>
      <c r="R129" s="634">
        <v>1</v>
      </c>
      <c r="X129" s="634">
        <v>1</v>
      </c>
      <c r="AC129" s="634">
        <f t="shared" si="1"/>
        <v>2</v>
      </c>
    </row>
    <row r="130" spans="2:29" s="630" customFormat="1" ht="16.5" customHeight="1" x14ac:dyDescent="0.2">
      <c r="B130" s="636">
        <v>122</v>
      </c>
      <c r="C130" s="716"/>
      <c r="D130" s="725"/>
      <c r="E130" s="721"/>
      <c r="F130" s="721"/>
      <c r="G130" s="721"/>
      <c r="H130" s="721"/>
      <c r="I130" s="647" t="s">
        <v>1764</v>
      </c>
      <c r="J130" s="344">
        <v>8</v>
      </c>
      <c r="K130" s="345" t="s">
        <v>7</v>
      </c>
      <c r="L130" s="344">
        <v>0</v>
      </c>
      <c r="M130" s="647" t="s">
        <v>8</v>
      </c>
      <c r="N130" s="563" t="s">
        <v>2257</v>
      </c>
      <c r="O130" s="631"/>
      <c r="S130" s="630">
        <v>4</v>
      </c>
      <c r="V130" s="630">
        <v>1</v>
      </c>
      <c r="X130" s="630">
        <v>3</v>
      </c>
      <c r="AC130" s="630">
        <f t="shared" si="1"/>
        <v>8</v>
      </c>
    </row>
    <row r="131" spans="2:29" s="636" customFormat="1" ht="16.5" customHeight="1" x14ac:dyDescent="0.2">
      <c r="B131" s="730">
        <v>123</v>
      </c>
      <c r="C131" s="716">
        <v>37</v>
      </c>
      <c r="D131" s="725"/>
      <c r="E131" s="720" t="s">
        <v>2240</v>
      </c>
      <c r="F131" s="720" t="s">
        <v>23</v>
      </c>
      <c r="G131" s="720" t="s">
        <v>2242</v>
      </c>
      <c r="H131" s="721"/>
      <c r="I131" s="720" t="s">
        <v>2259</v>
      </c>
      <c r="J131" s="282">
        <v>0</v>
      </c>
      <c r="K131" s="87" t="s">
        <v>2238</v>
      </c>
      <c r="L131" s="282">
        <v>0</v>
      </c>
      <c r="M131" s="720" t="s">
        <v>11</v>
      </c>
      <c r="N131" s="731" t="s">
        <v>2261</v>
      </c>
      <c r="O131" s="734"/>
      <c r="P131" s="730"/>
      <c r="Q131" s="730"/>
      <c r="R131" s="730"/>
      <c r="S131" s="730"/>
      <c r="T131" s="730"/>
      <c r="U131" s="730"/>
      <c r="V131" s="730"/>
      <c r="W131" s="730"/>
      <c r="X131" s="730"/>
      <c r="Y131" s="730"/>
      <c r="Z131" s="730"/>
      <c r="AA131" s="730"/>
      <c r="AB131" s="730"/>
      <c r="AC131" s="730">
        <f t="shared" si="1"/>
        <v>0</v>
      </c>
    </row>
    <row r="132" spans="2:29" s="644" customFormat="1" ht="16.5" customHeight="1" x14ac:dyDescent="0.2">
      <c r="B132" s="730"/>
      <c r="C132" s="716"/>
      <c r="D132" s="725"/>
      <c r="E132" s="721"/>
      <c r="F132" s="721"/>
      <c r="G132" s="721"/>
      <c r="H132" s="721"/>
      <c r="I132" s="733"/>
      <c r="J132" s="180">
        <v>0</v>
      </c>
      <c r="K132" s="181" t="s">
        <v>475</v>
      </c>
      <c r="L132" s="182">
        <v>1</v>
      </c>
      <c r="M132" s="733"/>
      <c r="N132" s="732"/>
      <c r="O132" s="734"/>
      <c r="P132" s="730"/>
      <c r="Q132" s="730"/>
      <c r="R132" s="730"/>
      <c r="S132" s="730"/>
      <c r="T132" s="730"/>
      <c r="U132" s="730"/>
      <c r="V132" s="730"/>
      <c r="W132" s="730"/>
      <c r="X132" s="730"/>
      <c r="Y132" s="730"/>
      <c r="Z132" s="730"/>
      <c r="AA132" s="730"/>
      <c r="AB132" s="730"/>
      <c r="AC132" s="730"/>
    </row>
    <row r="133" spans="2:29" s="630" customFormat="1" ht="16.5" customHeight="1" x14ac:dyDescent="0.2">
      <c r="B133" s="636">
        <v>124</v>
      </c>
      <c r="C133" s="716"/>
      <c r="D133" s="725"/>
      <c r="E133" s="735"/>
      <c r="F133" s="735"/>
      <c r="G133" s="735"/>
      <c r="H133" s="735"/>
      <c r="I133" s="652" t="s">
        <v>2260</v>
      </c>
      <c r="J133" s="316">
        <v>2</v>
      </c>
      <c r="K133" s="103" t="s">
        <v>7</v>
      </c>
      <c r="L133" s="316">
        <v>1</v>
      </c>
      <c r="M133" s="652" t="s">
        <v>8</v>
      </c>
      <c r="N133" s="578" t="s">
        <v>107</v>
      </c>
      <c r="O133" s="631"/>
      <c r="X133" s="630">
        <v>2</v>
      </c>
      <c r="AC133" s="630">
        <f t="shared" si="1"/>
        <v>2</v>
      </c>
    </row>
    <row r="134" spans="2:29" s="630" customFormat="1" ht="16.5" customHeight="1" x14ac:dyDescent="0.2">
      <c r="B134" s="636">
        <v>125</v>
      </c>
      <c r="C134" s="716">
        <v>38</v>
      </c>
      <c r="D134" s="725"/>
      <c r="E134" s="776" t="s">
        <v>2215</v>
      </c>
      <c r="F134" s="720" t="s">
        <v>23</v>
      </c>
      <c r="G134" s="776" t="s">
        <v>2216</v>
      </c>
      <c r="H134" s="775" t="s">
        <v>2277</v>
      </c>
      <c r="I134" s="650" t="s">
        <v>2217</v>
      </c>
      <c r="J134" s="265">
        <v>3</v>
      </c>
      <c r="K134" s="149" t="s">
        <v>7</v>
      </c>
      <c r="L134" s="265">
        <v>0</v>
      </c>
      <c r="M134" s="650" t="s">
        <v>2269</v>
      </c>
      <c r="N134" s="571" t="s">
        <v>2271</v>
      </c>
      <c r="O134" s="631"/>
      <c r="P134" s="630">
        <v>2</v>
      </c>
      <c r="R134" s="630">
        <v>1</v>
      </c>
      <c r="AC134" s="630">
        <f t="shared" si="1"/>
        <v>3</v>
      </c>
    </row>
    <row r="135" spans="2:29" s="630" customFormat="1" ht="16.5" customHeight="1" x14ac:dyDescent="0.2">
      <c r="B135" s="648">
        <v>126</v>
      </c>
      <c r="C135" s="716"/>
      <c r="D135" s="725"/>
      <c r="E135" s="776"/>
      <c r="F135" s="721"/>
      <c r="G135" s="776"/>
      <c r="H135" s="776"/>
      <c r="I135" s="651" t="s">
        <v>2218</v>
      </c>
      <c r="J135" s="270">
        <v>1</v>
      </c>
      <c r="K135" s="19" t="s">
        <v>7</v>
      </c>
      <c r="L135" s="270">
        <v>0</v>
      </c>
      <c r="M135" s="651" t="s">
        <v>2269</v>
      </c>
      <c r="N135" s="583" t="s">
        <v>2270</v>
      </c>
      <c r="O135" s="631"/>
      <c r="X135" s="630">
        <v>1</v>
      </c>
      <c r="AC135" s="630">
        <f t="shared" si="1"/>
        <v>1</v>
      </c>
    </row>
    <row r="136" spans="2:29" s="630" customFormat="1" ht="16.5" customHeight="1" x14ac:dyDescent="0.2">
      <c r="B136" s="648">
        <v>127</v>
      </c>
      <c r="C136" s="716"/>
      <c r="D136" s="725"/>
      <c r="E136" s="776"/>
      <c r="F136" s="735"/>
      <c r="G136" s="776"/>
      <c r="H136" s="776"/>
      <c r="I136" s="652" t="s">
        <v>2219</v>
      </c>
      <c r="J136" s="316">
        <v>2</v>
      </c>
      <c r="K136" s="103" t="s">
        <v>7</v>
      </c>
      <c r="L136" s="316">
        <v>0</v>
      </c>
      <c r="M136" s="652" t="s">
        <v>8</v>
      </c>
      <c r="N136" s="578" t="s">
        <v>2272</v>
      </c>
      <c r="O136" s="631"/>
      <c r="P136" s="630">
        <v>1</v>
      </c>
      <c r="S136" s="630">
        <v>1</v>
      </c>
      <c r="AC136" s="630">
        <f t="shared" si="1"/>
        <v>2</v>
      </c>
    </row>
    <row r="137" spans="2:29" s="630" customFormat="1" ht="16.5" customHeight="1" x14ac:dyDescent="0.2">
      <c r="B137" s="648">
        <v>128</v>
      </c>
      <c r="C137" s="716">
        <v>39</v>
      </c>
      <c r="D137" s="725"/>
      <c r="E137" s="776" t="s">
        <v>2220</v>
      </c>
      <c r="F137" s="720" t="s">
        <v>23</v>
      </c>
      <c r="G137" s="776"/>
      <c r="H137" s="776"/>
      <c r="I137" s="650" t="s">
        <v>2273</v>
      </c>
      <c r="J137" s="265">
        <v>0</v>
      </c>
      <c r="K137" s="149" t="s">
        <v>7</v>
      </c>
      <c r="L137" s="265">
        <v>0</v>
      </c>
      <c r="M137" s="650" t="s">
        <v>12</v>
      </c>
      <c r="N137" s="571" t="s">
        <v>2275</v>
      </c>
      <c r="O137" s="631"/>
      <c r="AC137" s="630">
        <f t="shared" si="1"/>
        <v>0</v>
      </c>
    </row>
    <row r="138" spans="2:29" s="630" customFormat="1" ht="16.5" customHeight="1" x14ac:dyDescent="0.2">
      <c r="B138" s="648">
        <v>129</v>
      </c>
      <c r="C138" s="716"/>
      <c r="D138" s="725"/>
      <c r="E138" s="776"/>
      <c r="F138" s="721"/>
      <c r="G138" s="776"/>
      <c r="H138" s="776"/>
      <c r="I138" s="651" t="s">
        <v>108</v>
      </c>
      <c r="J138" s="270">
        <v>1</v>
      </c>
      <c r="K138" s="19" t="s">
        <v>7</v>
      </c>
      <c r="L138" s="270">
        <v>2</v>
      </c>
      <c r="M138" s="651" t="s">
        <v>11</v>
      </c>
      <c r="N138" s="583" t="s">
        <v>1433</v>
      </c>
      <c r="O138" s="631"/>
      <c r="T138" s="630">
        <v>1</v>
      </c>
      <c r="AC138" s="630">
        <f t="shared" si="1"/>
        <v>1</v>
      </c>
    </row>
    <row r="139" spans="2:29" s="630" customFormat="1" ht="16.5" customHeight="1" thickBot="1" x14ac:dyDescent="0.25">
      <c r="B139" s="648">
        <v>130</v>
      </c>
      <c r="C139" s="716"/>
      <c r="D139" s="726"/>
      <c r="E139" s="777"/>
      <c r="F139" s="722"/>
      <c r="G139" s="777"/>
      <c r="H139" s="777"/>
      <c r="I139" s="653" t="s">
        <v>2274</v>
      </c>
      <c r="J139" s="271">
        <v>5</v>
      </c>
      <c r="K139" s="167" t="s">
        <v>7</v>
      </c>
      <c r="L139" s="271">
        <v>0</v>
      </c>
      <c r="M139" s="653" t="s">
        <v>8</v>
      </c>
      <c r="N139" s="575" t="s">
        <v>2276</v>
      </c>
      <c r="O139" s="631">
        <v>1</v>
      </c>
      <c r="X139" s="630">
        <v>3</v>
      </c>
      <c r="Z139" s="630">
        <v>1</v>
      </c>
      <c r="AC139" s="630">
        <f t="shared" si="1"/>
        <v>5</v>
      </c>
    </row>
    <row r="140" spans="2:29" s="630" customFormat="1" ht="16.5" customHeight="1" thickTop="1" x14ac:dyDescent="0.2">
      <c r="B140" s="648">
        <v>131</v>
      </c>
      <c r="C140" s="716">
        <v>40</v>
      </c>
      <c r="D140" s="724" t="s">
        <v>2279</v>
      </c>
      <c r="E140" s="714" t="s">
        <v>2263</v>
      </c>
      <c r="F140" s="714" t="s">
        <v>2296</v>
      </c>
      <c r="G140" s="714" t="s">
        <v>2264</v>
      </c>
      <c r="H140" s="715" t="s">
        <v>2309</v>
      </c>
      <c r="I140" s="661" t="s">
        <v>2265</v>
      </c>
      <c r="J140" s="314">
        <v>2</v>
      </c>
      <c r="K140" s="187" t="s">
        <v>7</v>
      </c>
      <c r="L140" s="314">
        <v>1</v>
      </c>
      <c r="M140" s="661" t="s">
        <v>2295</v>
      </c>
      <c r="N140" s="577" t="s">
        <v>2297</v>
      </c>
      <c r="O140" s="631"/>
      <c r="R140" s="630">
        <v>1</v>
      </c>
      <c r="S140" s="630">
        <v>1</v>
      </c>
      <c r="AC140" s="630">
        <f t="shared" si="1"/>
        <v>2</v>
      </c>
    </row>
    <row r="141" spans="2:29" s="630" customFormat="1" ht="16.5" customHeight="1" x14ac:dyDescent="0.2">
      <c r="B141" s="648">
        <v>132</v>
      </c>
      <c r="C141" s="716"/>
      <c r="D141" s="725"/>
      <c r="E141" s="712"/>
      <c r="F141" s="712"/>
      <c r="G141" s="712"/>
      <c r="H141" s="712"/>
      <c r="I141" s="656" t="s">
        <v>2266</v>
      </c>
      <c r="J141" s="270">
        <v>2</v>
      </c>
      <c r="K141" s="19" t="s">
        <v>7</v>
      </c>
      <c r="L141" s="270">
        <v>0</v>
      </c>
      <c r="M141" s="656" t="s">
        <v>2295</v>
      </c>
      <c r="N141" s="583" t="s">
        <v>2298</v>
      </c>
      <c r="O141" s="631"/>
      <c r="S141" s="630">
        <v>1</v>
      </c>
      <c r="V141" s="630">
        <v>1</v>
      </c>
      <c r="AC141" s="630">
        <f t="shared" si="1"/>
        <v>2</v>
      </c>
    </row>
    <row r="142" spans="2:29" s="630" customFormat="1" ht="16.5" customHeight="1" x14ac:dyDescent="0.2">
      <c r="B142" s="648">
        <v>133</v>
      </c>
      <c r="C142" s="716"/>
      <c r="D142" s="725"/>
      <c r="E142" s="712"/>
      <c r="F142" s="712"/>
      <c r="G142" s="712"/>
      <c r="H142" s="712"/>
      <c r="I142" s="656" t="s">
        <v>2267</v>
      </c>
      <c r="J142" s="270">
        <v>3</v>
      </c>
      <c r="K142" s="19" t="s">
        <v>7</v>
      </c>
      <c r="L142" s="270">
        <v>0</v>
      </c>
      <c r="M142" s="656" t="s">
        <v>2295</v>
      </c>
      <c r="N142" s="583" t="s">
        <v>2299</v>
      </c>
      <c r="O142" s="631"/>
      <c r="S142" s="630">
        <v>2</v>
      </c>
      <c r="Z142" s="630">
        <v>1</v>
      </c>
      <c r="AC142" s="630">
        <f t="shared" si="1"/>
        <v>3</v>
      </c>
    </row>
    <row r="143" spans="2:29" s="630" customFormat="1" ht="16.5" customHeight="1" x14ac:dyDescent="0.2">
      <c r="B143" s="648">
        <v>134</v>
      </c>
      <c r="C143" s="716"/>
      <c r="D143" s="725"/>
      <c r="E143" s="718"/>
      <c r="F143" s="718"/>
      <c r="G143" s="712"/>
      <c r="H143" s="712"/>
      <c r="I143" s="660" t="s">
        <v>2268</v>
      </c>
      <c r="J143" s="313">
        <v>4</v>
      </c>
      <c r="K143" s="13" t="s">
        <v>7</v>
      </c>
      <c r="L143" s="313">
        <v>1</v>
      </c>
      <c r="M143" s="660" t="s">
        <v>8</v>
      </c>
      <c r="N143" s="640" t="s">
        <v>2300</v>
      </c>
      <c r="O143" s="631"/>
      <c r="P143" s="630">
        <v>1</v>
      </c>
      <c r="U143" s="630">
        <v>1</v>
      </c>
      <c r="Z143" s="630">
        <v>1</v>
      </c>
      <c r="AA143" s="630">
        <v>1</v>
      </c>
      <c r="AC143" s="630">
        <f t="shared" si="1"/>
        <v>4</v>
      </c>
    </row>
    <row r="144" spans="2:29" s="630" customFormat="1" ht="16.5" customHeight="1" x14ac:dyDescent="0.2">
      <c r="B144" s="654">
        <v>135</v>
      </c>
      <c r="C144" s="716">
        <v>41</v>
      </c>
      <c r="D144" s="725"/>
      <c r="E144" s="711" t="s">
        <v>2278</v>
      </c>
      <c r="F144" s="711" t="s">
        <v>2301</v>
      </c>
      <c r="G144" s="712"/>
      <c r="H144" s="712"/>
      <c r="I144" s="658" t="s">
        <v>2302</v>
      </c>
      <c r="J144" s="265">
        <v>2</v>
      </c>
      <c r="K144" s="149" t="s">
        <v>7</v>
      </c>
      <c r="L144" s="265">
        <v>3</v>
      </c>
      <c r="M144" s="658" t="s">
        <v>2306</v>
      </c>
      <c r="N144" s="571" t="s">
        <v>2307</v>
      </c>
      <c r="O144" s="631"/>
      <c r="P144" s="630">
        <v>1</v>
      </c>
      <c r="R144" s="630">
        <v>1</v>
      </c>
      <c r="AC144" s="630">
        <f t="shared" si="1"/>
        <v>2</v>
      </c>
    </row>
    <row r="145" spans="2:29" s="645" customFormat="1" ht="16.5" customHeight="1" x14ac:dyDescent="0.2">
      <c r="B145" s="654">
        <v>136</v>
      </c>
      <c r="C145" s="716"/>
      <c r="D145" s="725"/>
      <c r="E145" s="712"/>
      <c r="F145" s="712"/>
      <c r="G145" s="712"/>
      <c r="H145" s="712"/>
      <c r="I145" s="656" t="s">
        <v>2303</v>
      </c>
      <c r="J145" s="270">
        <v>2</v>
      </c>
      <c r="K145" s="19" t="s">
        <v>7</v>
      </c>
      <c r="L145" s="270">
        <v>1</v>
      </c>
      <c r="M145" s="656" t="s">
        <v>8</v>
      </c>
      <c r="N145" s="583" t="s">
        <v>1478</v>
      </c>
      <c r="O145" s="646"/>
      <c r="T145" s="645">
        <v>2</v>
      </c>
      <c r="AC145" s="645">
        <f t="shared" si="1"/>
        <v>2</v>
      </c>
    </row>
    <row r="146" spans="2:29" s="645" customFormat="1" ht="16.5" customHeight="1" x14ac:dyDescent="0.2">
      <c r="B146" s="654">
        <v>137</v>
      </c>
      <c r="C146" s="716"/>
      <c r="D146" s="725"/>
      <c r="E146" s="712"/>
      <c r="F146" s="712"/>
      <c r="G146" s="712"/>
      <c r="H146" s="712"/>
      <c r="I146" s="656" t="s">
        <v>2304</v>
      </c>
      <c r="J146" s="270">
        <v>0</v>
      </c>
      <c r="K146" s="19" t="s">
        <v>7</v>
      </c>
      <c r="L146" s="270">
        <v>3</v>
      </c>
      <c r="M146" s="656" t="s">
        <v>11</v>
      </c>
      <c r="N146" s="583" t="s">
        <v>2308</v>
      </c>
      <c r="O146" s="646"/>
      <c r="AC146" s="645">
        <f t="shared" si="1"/>
        <v>0</v>
      </c>
    </row>
    <row r="147" spans="2:29" s="645" customFormat="1" ht="16.5" customHeight="1" x14ac:dyDescent="0.2">
      <c r="B147" s="654">
        <v>138</v>
      </c>
      <c r="C147" s="716"/>
      <c r="D147" s="725"/>
      <c r="E147" s="713"/>
      <c r="F147" s="713"/>
      <c r="G147" s="713"/>
      <c r="H147" s="713"/>
      <c r="I147" s="657" t="s">
        <v>2305</v>
      </c>
      <c r="J147" s="316">
        <v>0</v>
      </c>
      <c r="K147" s="103" t="s">
        <v>7</v>
      </c>
      <c r="L147" s="316">
        <v>1</v>
      </c>
      <c r="M147" s="657" t="s">
        <v>2306</v>
      </c>
      <c r="N147" s="578" t="s">
        <v>2308</v>
      </c>
      <c r="O147" s="646"/>
      <c r="AC147" s="645">
        <f t="shared" si="1"/>
        <v>0</v>
      </c>
    </row>
    <row r="148" spans="2:29" s="630" customFormat="1" ht="16.5" customHeight="1" x14ac:dyDescent="0.2">
      <c r="B148" s="668">
        <v>139</v>
      </c>
      <c r="C148" s="716">
        <v>42</v>
      </c>
      <c r="D148" s="725"/>
      <c r="E148" s="711" t="s">
        <v>13</v>
      </c>
      <c r="F148" s="711" t="s">
        <v>2318</v>
      </c>
      <c r="G148" s="711" t="s">
        <v>2313</v>
      </c>
      <c r="H148" s="719" t="s">
        <v>2322</v>
      </c>
      <c r="I148" s="666" t="s">
        <v>2310</v>
      </c>
      <c r="J148" s="265">
        <v>2</v>
      </c>
      <c r="K148" s="149" t="s">
        <v>7</v>
      </c>
      <c r="L148" s="265">
        <v>0</v>
      </c>
      <c r="M148" s="666" t="s">
        <v>8</v>
      </c>
      <c r="N148" s="571" t="s">
        <v>2321</v>
      </c>
      <c r="O148" s="631"/>
      <c r="S148" s="630">
        <v>1</v>
      </c>
      <c r="T148" s="630">
        <v>1</v>
      </c>
      <c r="AC148" s="630">
        <f t="shared" si="1"/>
        <v>2</v>
      </c>
    </row>
    <row r="149" spans="2:29" s="654" customFormat="1" ht="16.5" customHeight="1" x14ac:dyDescent="0.2">
      <c r="B149" s="668">
        <v>140</v>
      </c>
      <c r="C149" s="716"/>
      <c r="D149" s="725"/>
      <c r="E149" s="718"/>
      <c r="F149" s="718"/>
      <c r="G149" s="712"/>
      <c r="H149" s="712"/>
      <c r="I149" s="670" t="s">
        <v>2311</v>
      </c>
      <c r="J149" s="313">
        <v>0</v>
      </c>
      <c r="K149" s="13" t="s">
        <v>7</v>
      </c>
      <c r="L149" s="313">
        <v>0</v>
      </c>
      <c r="M149" s="670" t="s">
        <v>2319</v>
      </c>
      <c r="N149" s="640" t="s">
        <v>2320</v>
      </c>
      <c r="O149" s="655"/>
      <c r="AC149" s="654">
        <f t="shared" si="1"/>
        <v>0</v>
      </c>
    </row>
    <row r="150" spans="2:29" s="668" customFormat="1" ht="16.5" customHeight="1" x14ac:dyDescent="0.2">
      <c r="B150" s="668">
        <v>141</v>
      </c>
      <c r="C150" s="716">
        <v>43</v>
      </c>
      <c r="D150" s="725"/>
      <c r="E150" s="711" t="s">
        <v>2312</v>
      </c>
      <c r="F150" s="711" t="s">
        <v>2323</v>
      </c>
      <c r="G150" s="712"/>
      <c r="H150" s="712"/>
      <c r="I150" s="666" t="s">
        <v>494</v>
      </c>
      <c r="J150" s="265">
        <v>0</v>
      </c>
      <c r="K150" s="149" t="s">
        <v>7</v>
      </c>
      <c r="L150" s="265">
        <v>1</v>
      </c>
      <c r="M150" s="666" t="s">
        <v>11</v>
      </c>
      <c r="N150" s="571" t="s">
        <v>2325</v>
      </c>
      <c r="O150" s="669"/>
      <c r="AC150" s="668">
        <f t="shared" si="1"/>
        <v>0</v>
      </c>
    </row>
    <row r="151" spans="2:29" s="668" customFormat="1" ht="16.5" customHeight="1" x14ac:dyDescent="0.2">
      <c r="B151" s="668">
        <v>142</v>
      </c>
      <c r="C151" s="716"/>
      <c r="D151" s="725"/>
      <c r="E151" s="713"/>
      <c r="F151" s="713"/>
      <c r="G151" s="713"/>
      <c r="H151" s="713"/>
      <c r="I151" s="667" t="s">
        <v>16</v>
      </c>
      <c r="J151" s="316">
        <v>0</v>
      </c>
      <c r="K151" s="103" t="s">
        <v>7</v>
      </c>
      <c r="L151" s="316">
        <v>2</v>
      </c>
      <c r="M151" s="667" t="s">
        <v>2324</v>
      </c>
      <c r="N151" s="578" t="s">
        <v>2325</v>
      </c>
      <c r="O151" s="669"/>
      <c r="AC151" s="668">
        <f t="shared" si="1"/>
        <v>0</v>
      </c>
    </row>
    <row r="152" spans="2:29" s="654" customFormat="1" ht="16.5" customHeight="1" x14ac:dyDescent="0.2">
      <c r="B152" s="672">
        <v>143</v>
      </c>
      <c r="C152" s="716">
        <v>44</v>
      </c>
      <c r="D152" s="725"/>
      <c r="E152" s="720" t="s">
        <v>2314</v>
      </c>
      <c r="F152" s="720" t="s">
        <v>2330</v>
      </c>
      <c r="G152" s="723" t="s">
        <v>2315</v>
      </c>
      <c r="H152" s="723" t="s">
        <v>2331</v>
      </c>
      <c r="I152" s="674" t="s">
        <v>2316</v>
      </c>
      <c r="J152" s="344">
        <v>10</v>
      </c>
      <c r="K152" s="345" t="s">
        <v>7</v>
      </c>
      <c r="L152" s="344">
        <v>0</v>
      </c>
      <c r="M152" s="674" t="s">
        <v>2329</v>
      </c>
      <c r="N152" s="563" t="s">
        <v>2332</v>
      </c>
      <c r="O152" s="655"/>
      <c r="R152" s="654">
        <v>2</v>
      </c>
      <c r="S152" s="654">
        <v>1</v>
      </c>
      <c r="T152" s="654">
        <v>4</v>
      </c>
      <c r="U152" s="654">
        <v>1</v>
      </c>
      <c r="V152" s="654">
        <v>1</v>
      </c>
      <c r="Z152" s="654">
        <v>1</v>
      </c>
      <c r="AC152" s="654">
        <f t="shared" si="1"/>
        <v>10</v>
      </c>
    </row>
    <row r="153" spans="2:29" s="672" customFormat="1" ht="16.5" customHeight="1" x14ac:dyDescent="0.2">
      <c r="B153" s="672">
        <v>144</v>
      </c>
      <c r="C153" s="716"/>
      <c r="D153" s="725"/>
      <c r="E153" s="721"/>
      <c r="F153" s="721"/>
      <c r="G153" s="721"/>
      <c r="H153" s="721"/>
      <c r="I153" s="671" t="s">
        <v>2317</v>
      </c>
      <c r="J153" s="270">
        <v>1</v>
      </c>
      <c r="K153" s="19" t="s">
        <v>7</v>
      </c>
      <c r="L153" s="270">
        <v>3</v>
      </c>
      <c r="M153" s="671" t="s">
        <v>2328</v>
      </c>
      <c r="N153" s="583" t="s">
        <v>2333</v>
      </c>
      <c r="O153" s="673"/>
      <c r="U153" s="672">
        <v>1</v>
      </c>
      <c r="AC153" s="672">
        <f t="shared" si="1"/>
        <v>1</v>
      </c>
    </row>
    <row r="154" spans="2:29" s="672" customFormat="1" ht="16.5" customHeight="1" x14ac:dyDescent="0.2">
      <c r="B154" s="672">
        <v>145</v>
      </c>
      <c r="C154" s="716"/>
      <c r="D154" s="725"/>
      <c r="E154" s="721"/>
      <c r="F154" s="721"/>
      <c r="G154" s="721"/>
      <c r="H154" s="721"/>
      <c r="I154" s="671" t="s">
        <v>2327</v>
      </c>
      <c r="J154" s="270">
        <v>5</v>
      </c>
      <c r="K154" s="19" t="s">
        <v>7</v>
      </c>
      <c r="L154" s="270">
        <v>2</v>
      </c>
      <c r="M154" s="671" t="s">
        <v>2329</v>
      </c>
      <c r="N154" s="583" t="s">
        <v>2334</v>
      </c>
      <c r="O154" s="673"/>
      <c r="P154" s="672">
        <v>1</v>
      </c>
      <c r="R154" s="672">
        <v>1</v>
      </c>
      <c r="T154" s="672">
        <v>1</v>
      </c>
      <c r="X154" s="672">
        <v>1</v>
      </c>
      <c r="Y154" s="672">
        <v>1</v>
      </c>
      <c r="AC154" s="672">
        <f t="shared" si="1"/>
        <v>5</v>
      </c>
    </row>
    <row r="155" spans="2:29" s="654" customFormat="1" ht="16.5" customHeight="1" thickBot="1" x14ac:dyDescent="0.25">
      <c r="B155" s="672">
        <v>146</v>
      </c>
      <c r="C155" s="716"/>
      <c r="D155" s="726"/>
      <c r="E155" s="722"/>
      <c r="F155" s="722"/>
      <c r="G155" s="722"/>
      <c r="H155" s="722"/>
      <c r="I155" s="674" t="s">
        <v>2326</v>
      </c>
      <c r="J155" s="344">
        <v>0</v>
      </c>
      <c r="K155" s="345" t="s">
        <v>7</v>
      </c>
      <c r="L155" s="344">
        <v>1</v>
      </c>
      <c r="M155" s="674" t="s">
        <v>2328</v>
      </c>
      <c r="N155" s="563" t="s">
        <v>2335</v>
      </c>
      <c r="O155" s="655"/>
      <c r="AC155" s="654">
        <f t="shared" si="1"/>
        <v>0</v>
      </c>
    </row>
    <row r="156" spans="2:29" s="654" customFormat="1" ht="31" customHeight="1" thickTop="1" x14ac:dyDescent="0.2">
      <c r="C156" s="659"/>
      <c r="D156" s="663"/>
      <c r="E156" s="717" t="s">
        <v>2336</v>
      </c>
      <c r="F156" s="717"/>
      <c r="G156" s="717"/>
      <c r="H156" s="696" t="s">
        <v>2280</v>
      </c>
      <c r="I156" s="697"/>
      <c r="J156" s="697"/>
      <c r="K156" s="697"/>
      <c r="L156" s="697"/>
      <c r="M156" s="698"/>
      <c r="N156" s="241" t="s">
        <v>2340</v>
      </c>
      <c r="O156" s="655"/>
    </row>
    <row r="157" spans="2:29" s="654" customFormat="1" ht="31" customHeight="1" x14ac:dyDescent="0.2">
      <c r="C157" s="659"/>
      <c r="D157" s="664"/>
      <c r="E157" s="705" t="s">
        <v>2337</v>
      </c>
      <c r="F157" s="705"/>
      <c r="G157" s="705"/>
      <c r="H157" s="699" t="s">
        <v>2282</v>
      </c>
      <c r="I157" s="700"/>
      <c r="J157" s="700"/>
      <c r="K157" s="700"/>
      <c r="L157" s="700"/>
      <c r="M157" s="701"/>
      <c r="N157" s="112" t="s">
        <v>2342</v>
      </c>
      <c r="O157" s="655"/>
    </row>
    <row r="158" spans="2:29" s="654" customFormat="1" ht="31" customHeight="1" x14ac:dyDescent="0.2">
      <c r="C158" s="659"/>
      <c r="D158" s="664"/>
      <c r="E158" s="705" t="s">
        <v>2338</v>
      </c>
      <c r="F158" s="705"/>
      <c r="G158" s="705"/>
      <c r="H158" s="699" t="s">
        <v>2283</v>
      </c>
      <c r="I158" s="700"/>
      <c r="J158" s="700"/>
      <c r="K158" s="700"/>
      <c r="L158" s="700"/>
      <c r="M158" s="701"/>
      <c r="N158" s="112" t="s">
        <v>2341</v>
      </c>
      <c r="O158" s="655"/>
    </row>
    <row r="159" spans="2:29" s="654" customFormat="1" ht="31" customHeight="1" x14ac:dyDescent="0.2">
      <c r="C159" s="659"/>
      <c r="D159" s="664"/>
      <c r="E159" s="705" t="s">
        <v>2339</v>
      </c>
      <c r="F159" s="705"/>
      <c r="G159" s="705"/>
      <c r="H159" s="699" t="s">
        <v>2287</v>
      </c>
      <c r="I159" s="700"/>
      <c r="J159" s="700"/>
      <c r="K159" s="700"/>
      <c r="L159" s="700"/>
      <c r="M159" s="701"/>
      <c r="N159" s="112" t="s">
        <v>2343</v>
      </c>
      <c r="O159" s="655"/>
    </row>
    <row r="160" spans="2:29" s="654" customFormat="1" ht="31" customHeight="1" x14ac:dyDescent="0.2">
      <c r="C160" s="659"/>
      <c r="D160" s="664"/>
      <c r="E160" s="705" t="s">
        <v>1487</v>
      </c>
      <c r="F160" s="705"/>
      <c r="G160" s="705"/>
      <c r="H160" s="678" t="s">
        <v>2281</v>
      </c>
      <c r="I160" s="679"/>
      <c r="J160" s="679"/>
      <c r="K160" s="679"/>
      <c r="L160" s="679"/>
      <c r="M160" s="680"/>
      <c r="N160" s="112" t="s">
        <v>2344</v>
      </c>
      <c r="O160" s="655"/>
    </row>
    <row r="161" spans="3:30" s="654" customFormat="1" ht="31" customHeight="1" x14ac:dyDescent="0.2">
      <c r="C161" s="659"/>
      <c r="D161" s="727" t="s">
        <v>2349</v>
      </c>
      <c r="E161" s="728"/>
      <c r="F161" s="728"/>
      <c r="G161" s="729"/>
      <c r="H161" s="678" t="s">
        <v>2284</v>
      </c>
      <c r="I161" s="679"/>
      <c r="J161" s="679"/>
      <c r="K161" s="679"/>
      <c r="L161" s="679"/>
      <c r="M161" s="680"/>
      <c r="N161" s="682" t="s">
        <v>2350</v>
      </c>
      <c r="O161" s="655"/>
    </row>
    <row r="162" spans="3:30" s="654" customFormat="1" ht="31" customHeight="1" x14ac:dyDescent="0.2">
      <c r="C162" s="659"/>
      <c r="D162" s="664"/>
      <c r="E162" s="705" t="s">
        <v>2346</v>
      </c>
      <c r="F162" s="705"/>
      <c r="G162" s="705"/>
      <c r="H162" s="678" t="s">
        <v>2285</v>
      </c>
      <c r="I162" s="679"/>
      <c r="J162" s="679"/>
      <c r="K162" s="679"/>
      <c r="L162" s="679"/>
      <c r="M162" s="680"/>
      <c r="N162" s="683" t="s">
        <v>2351</v>
      </c>
      <c r="O162" s="655"/>
    </row>
    <row r="163" spans="3:30" s="654" customFormat="1" ht="31" customHeight="1" x14ac:dyDescent="0.2">
      <c r="C163" s="659"/>
      <c r="D163" s="664"/>
      <c r="E163" s="705" t="s">
        <v>2347</v>
      </c>
      <c r="F163" s="705"/>
      <c r="G163" s="705"/>
      <c r="H163" s="702" t="s">
        <v>2286</v>
      </c>
      <c r="I163" s="703"/>
      <c r="J163" s="703"/>
      <c r="K163" s="703"/>
      <c r="L163" s="703"/>
      <c r="M163" s="704"/>
      <c r="N163" s="684" t="s">
        <v>2352</v>
      </c>
      <c r="O163" s="655"/>
    </row>
    <row r="164" spans="3:30" s="654" customFormat="1" ht="31" customHeight="1" x14ac:dyDescent="0.2">
      <c r="C164" s="659"/>
      <c r="D164" s="664"/>
      <c r="E164" s="709" t="s">
        <v>2356</v>
      </c>
      <c r="F164" s="709"/>
      <c r="G164" s="710"/>
      <c r="H164" s="706" t="s">
        <v>2288</v>
      </c>
      <c r="I164" s="707"/>
      <c r="J164" s="707"/>
      <c r="K164" s="707"/>
      <c r="L164" s="707"/>
      <c r="M164" s="708"/>
      <c r="N164" s="684" t="s">
        <v>2353</v>
      </c>
      <c r="O164" s="655"/>
    </row>
    <row r="165" spans="3:30" s="675" customFormat="1" ht="31" customHeight="1" x14ac:dyDescent="0.2">
      <c r="C165" s="676"/>
      <c r="D165" s="664"/>
      <c r="E165" s="694" t="s">
        <v>2348</v>
      </c>
      <c r="F165" s="694"/>
      <c r="G165" s="695"/>
      <c r="H165" s="691" t="s">
        <v>2345</v>
      </c>
      <c r="I165" s="692"/>
      <c r="J165" s="692"/>
      <c r="K165" s="692"/>
      <c r="L165" s="692"/>
      <c r="M165" s="693"/>
      <c r="N165" s="684" t="s">
        <v>2354</v>
      </c>
      <c r="O165" s="677"/>
    </row>
    <row r="166" spans="3:30" s="654" customFormat="1" ht="31" customHeight="1" thickBot="1" x14ac:dyDescent="0.25">
      <c r="C166" s="659"/>
      <c r="D166" s="665"/>
      <c r="E166" s="686" t="s">
        <v>2357</v>
      </c>
      <c r="F166" s="686"/>
      <c r="G166" s="687"/>
      <c r="H166" s="688"/>
      <c r="I166" s="689"/>
      <c r="J166" s="689"/>
      <c r="K166" s="689"/>
      <c r="L166" s="689"/>
      <c r="M166" s="690"/>
      <c r="N166" s="685" t="s">
        <v>2355</v>
      </c>
      <c r="O166" s="655"/>
    </row>
    <row r="167" spans="3:30" ht="16" customHeight="1" thickTop="1" x14ac:dyDescent="0.2">
      <c r="D167" s="492"/>
      <c r="E167" s="500"/>
      <c r="F167" s="492"/>
      <c r="G167" s="199"/>
      <c r="H167" s="200"/>
      <c r="AC167" s="512"/>
    </row>
    <row r="168" spans="3:30" ht="16" customHeight="1" x14ac:dyDescent="0.2">
      <c r="E168" s="500"/>
      <c r="F168" s="492"/>
      <c r="G168" s="30"/>
      <c r="H168" s="492"/>
      <c r="I168" s="118" t="s">
        <v>9</v>
      </c>
      <c r="N168" s="32" t="s">
        <v>10</v>
      </c>
      <c r="AC168" s="512"/>
    </row>
    <row r="169" spans="3:30" ht="16" customHeight="1" x14ac:dyDescent="0.2">
      <c r="E169" s="497"/>
      <c r="I169" s="33">
        <f>J169/L173</f>
        <v>2.0273972602739727</v>
      </c>
      <c r="J169" s="31">
        <f>SUM(J4:J166)-1-2-3-1</f>
        <v>296</v>
      </c>
      <c r="L169" s="31">
        <f>SUM(L4:L166)-2-3-2-2-2-1</f>
        <v>123</v>
      </c>
      <c r="M169" s="31">
        <f>J169-L169</f>
        <v>173</v>
      </c>
      <c r="N169" s="34">
        <f>L169/L173</f>
        <v>0.84246575342465757</v>
      </c>
      <c r="O169" s="35">
        <f t="shared" ref="O169:AB169" si="2">SUM(O4:O155)</f>
        <v>1</v>
      </c>
      <c r="P169" s="35">
        <f t="shared" si="2"/>
        <v>26</v>
      </c>
      <c r="Q169" s="35">
        <f t="shared" si="2"/>
        <v>37</v>
      </c>
      <c r="R169" s="35">
        <f t="shared" si="2"/>
        <v>35</v>
      </c>
      <c r="S169" s="35">
        <f t="shared" si="2"/>
        <v>49</v>
      </c>
      <c r="T169" s="35">
        <f t="shared" si="2"/>
        <v>22</v>
      </c>
      <c r="U169" s="35">
        <f t="shared" si="2"/>
        <v>11</v>
      </c>
      <c r="V169" s="35">
        <f t="shared" si="2"/>
        <v>7</v>
      </c>
      <c r="W169" s="35">
        <f t="shared" si="2"/>
        <v>12</v>
      </c>
      <c r="X169" s="35">
        <f t="shared" si="2"/>
        <v>75</v>
      </c>
      <c r="Y169" s="35">
        <f t="shared" si="2"/>
        <v>3</v>
      </c>
      <c r="Z169" s="35">
        <f t="shared" si="2"/>
        <v>6</v>
      </c>
      <c r="AA169" s="35">
        <f t="shared" si="2"/>
        <v>6</v>
      </c>
      <c r="AB169" s="35">
        <f t="shared" si="2"/>
        <v>6</v>
      </c>
      <c r="AC169" s="35">
        <f>SUM(AC4:AC166)</f>
        <v>296</v>
      </c>
      <c r="AD169" s="35"/>
    </row>
    <row r="170" spans="3:30" ht="16" customHeight="1" x14ac:dyDescent="0.2">
      <c r="K170" s="488" t="s">
        <v>8</v>
      </c>
      <c r="L170" s="31">
        <f>COUNTIF(M4:M166,"○")</f>
        <v>89</v>
      </c>
      <c r="M170" s="31"/>
      <c r="N170" s="36">
        <f>ROUND(L170/(L173-L172)*1000,0)</f>
        <v>690</v>
      </c>
      <c r="O170" s="37">
        <f t="shared" ref="O170:AC170" si="3">O169/O171</f>
        <v>3.3783783783783786E-3</v>
      </c>
      <c r="P170" s="37">
        <f t="shared" si="3"/>
        <v>8.7837837837837843E-2</v>
      </c>
      <c r="Q170" s="37">
        <f t="shared" si="3"/>
        <v>0.125</v>
      </c>
      <c r="R170" s="37">
        <f t="shared" si="3"/>
        <v>0.11824324324324324</v>
      </c>
      <c r="S170" s="37">
        <f t="shared" si="3"/>
        <v>0.16554054054054054</v>
      </c>
      <c r="T170" s="37">
        <f t="shared" ref="T170:AA170" si="4">T169/T171</f>
        <v>7.4324324324324328E-2</v>
      </c>
      <c r="U170" s="37">
        <f t="shared" si="4"/>
        <v>3.7162162162162164E-2</v>
      </c>
      <c r="V170" s="37">
        <f t="shared" si="4"/>
        <v>2.364864864864865E-2</v>
      </c>
      <c r="W170" s="37">
        <f t="shared" si="4"/>
        <v>4.0540540540540543E-2</v>
      </c>
      <c r="X170" s="37">
        <f t="shared" si="4"/>
        <v>0.2533783783783784</v>
      </c>
      <c r="Y170" s="37">
        <f t="shared" si="4"/>
        <v>1.0135135135135136E-2</v>
      </c>
      <c r="Z170" s="37">
        <f t="shared" si="4"/>
        <v>2.0270270270270271E-2</v>
      </c>
      <c r="AA170" s="37">
        <f t="shared" si="4"/>
        <v>2.0270270270270271E-2</v>
      </c>
      <c r="AB170" s="37">
        <f t="shared" si="3"/>
        <v>2.0270270270270271E-2</v>
      </c>
      <c r="AC170" s="37">
        <f t="shared" si="3"/>
        <v>1</v>
      </c>
      <c r="AD170" s="492" t="s">
        <v>14</v>
      </c>
    </row>
    <row r="171" spans="3:30" ht="16" customHeight="1" x14ac:dyDescent="0.2">
      <c r="K171" s="488" t="s">
        <v>11</v>
      </c>
      <c r="L171" s="31">
        <f>COUNTIF(M4:M166,"●")</f>
        <v>40</v>
      </c>
      <c r="M171" s="31"/>
      <c r="O171" s="38">
        <f>$J169</f>
        <v>296</v>
      </c>
      <c r="P171" s="38">
        <f t="shared" ref="P171:AC171" si="5">$J169</f>
        <v>296</v>
      </c>
      <c r="Q171" s="38">
        <f t="shared" si="5"/>
        <v>296</v>
      </c>
      <c r="R171" s="38">
        <f t="shared" si="5"/>
        <v>296</v>
      </c>
      <c r="S171" s="38">
        <f t="shared" si="5"/>
        <v>296</v>
      </c>
      <c r="T171" s="38">
        <f t="shared" si="5"/>
        <v>296</v>
      </c>
      <c r="U171" s="38">
        <f t="shared" si="5"/>
        <v>296</v>
      </c>
      <c r="V171" s="38">
        <f t="shared" si="5"/>
        <v>296</v>
      </c>
      <c r="W171" s="38">
        <f>$J169</f>
        <v>296</v>
      </c>
      <c r="X171" s="38">
        <f t="shared" si="5"/>
        <v>296</v>
      </c>
      <c r="Y171" s="38">
        <f t="shared" si="5"/>
        <v>296</v>
      </c>
      <c r="Z171" s="38">
        <f t="shared" si="5"/>
        <v>296</v>
      </c>
      <c r="AA171" s="38">
        <f t="shared" si="5"/>
        <v>296</v>
      </c>
      <c r="AB171" s="38">
        <f t="shared" si="5"/>
        <v>296</v>
      </c>
      <c r="AC171" s="38">
        <f t="shared" si="5"/>
        <v>296</v>
      </c>
    </row>
    <row r="172" spans="3:30" ht="16" customHeight="1" x14ac:dyDescent="0.2">
      <c r="K172" s="488" t="s">
        <v>12</v>
      </c>
      <c r="L172" s="31">
        <f>COUNTIF(M4:M166,"△")</f>
        <v>17</v>
      </c>
      <c r="M172" s="31"/>
      <c r="O172" s="35">
        <f t="shared" ref="O172:AC172" si="6">$L173</f>
        <v>146</v>
      </c>
      <c r="P172" s="35">
        <f t="shared" si="6"/>
        <v>146</v>
      </c>
      <c r="Q172" s="35">
        <f t="shared" si="6"/>
        <v>146</v>
      </c>
      <c r="R172" s="35">
        <f t="shared" si="6"/>
        <v>146</v>
      </c>
      <c r="S172" s="35">
        <f t="shared" si="6"/>
        <v>146</v>
      </c>
      <c r="T172" s="35">
        <f t="shared" si="6"/>
        <v>146</v>
      </c>
      <c r="U172" s="35">
        <f t="shared" si="6"/>
        <v>146</v>
      </c>
      <c r="V172" s="35">
        <f t="shared" si="6"/>
        <v>146</v>
      </c>
      <c r="W172" s="35">
        <f t="shared" si="6"/>
        <v>146</v>
      </c>
      <c r="X172" s="35">
        <f t="shared" si="6"/>
        <v>146</v>
      </c>
      <c r="Y172" s="35">
        <f t="shared" si="6"/>
        <v>146</v>
      </c>
      <c r="Z172" s="35">
        <f t="shared" si="6"/>
        <v>146</v>
      </c>
      <c r="AA172" s="35">
        <f t="shared" si="6"/>
        <v>146</v>
      </c>
      <c r="AB172" s="35">
        <f t="shared" si="6"/>
        <v>146</v>
      </c>
      <c r="AC172" s="35">
        <f t="shared" si="6"/>
        <v>146</v>
      </c>
    </row>
    <row r="173" spans="3:30" ht="16" customHeight="1" x14ac:dyDescent="0.2">
      <c r="L173" s="31">
        <f>SUM(L170:L172)</f>
        <v>146</v>
      </c>
      <c r="M173" s="31"/>
      <c r="O173" s="119">
        <f t="shared" ref="O173:AC173" si="7">O172/O169</f>
        <v>146</v>
      </c>
      <c r="P173" s="119">
        <f t="shared" si="7"/>
        <v>5.615384615384615</v>
      </c>
      <c r="Q173" s="119">
        <f t="shared" si="7"/>
        <v>3.9459459459459461</v>
      </c>
      <c r="R173" s="119">
        <f t="shared" si="7"/>
        <v>4.1714285714285717</v>
      </c>
      <c r="S173" s="119">
        <f t="shared" si="7"/>
        <v>2.9795918367346941</v>
      </c>
      <c r="T173" s="119">
        <f t="shared" ref="T173:AA173" si="8">T172/T169</f>
        <v>6.6363636363636367</v>
      </c>
      <c r="U173" s="119">
        <f t="shared" si="8"/>
        <v>13.272727272727273</v>
      </c>
      <c r="V173" s="119">
        <f t="shared" si="8"/>
        <v>20.857142857142858</v>
      </c>
      <c r="W173" s="119">
        <f t="shared" si="8"/>
        <v>12.166666666666666</v>
      </c>
      <c r="X173" s="119">
        <f t="shared" si="8"/>
        <v>1.9466666666666668</v>
      </c>
      <c r="Y173" s="119">
        <f t="shared" si="8"/>
        <v>48.666666666666664</v>
      </c>
      <c r="Z173" s="119">
        <f t="shared" si="8"/>
        <v>24.333333333333332</v>
      </c>
      <c r="AA173" s="119">
        <f t="shared" si="8"/>
        <v>24.333333333333332</v>
      </c>
      <c r="AB173" s="119">
        <f t="shared" si="7"/>
        <v>24.333333333333332</v>
      </c>
      <c r="AC173" s="119">
        <f t="shared" si="7"/>
        <v>0.49324324324324326</v>
      </c>
      <c r="AD173" s="32" t="s">
        <v>172</v>
      </c>
    </row>
    <row r="174" spans="3:30" ht="16" customHeight="1" x14ac:dyDescent="0.2">
      <c r="M174" s="31"/>
      <c r="O174" s="120">
        <f t="shared" ref="O174:AC174" si="9">O169/O172</f>
        <v>6.8493150684931503E-3</v>
      </c>
      <c r="P174" s="120">
        <f t="shared" si="9"/>
        <v>0.17808219178082191</v>
      </c>
      <c r="Q174" s="120">
        <f t="shared" si="9"/>
        <v>0.25342465753424659</v>
      </c>
      <c r="R174" s="120">
        <f t="shared" si="9"/>
        <v>0.23972602739726026</v>
      </c>
      <c r="S174" s="120">
        <f t="shared" si="9"/>
        <v>0.33561643835616439</v>
      </c>
      <c r="T174" s="120">
        <f t="shared" ref="T174:AA174" si="10">T169/T172</f>
        <v>0.15068493150684931</v>
      </c>
      <c r="U174" s="120">
        <f t="shared" si="10"/>
        <v>7.5342465753424653E-2</v>
      </c>
      <c r="V174" s="120">
        <f t="shared" si="10"/>
        <v>4.7945205479452052E-2</v>
      </c>
      <c r="W174" s="120">
        <f t="shared" si="10"/>
        <v>8.2191780821917804E-2</v>
      </c>
      <c r="X174" s="120">
        <f t="shared" si="10"/>
        <v>0.51369863013698636</v>
      </c>
      <c r="Y174" s="120">
        <f t="shared" si="10"/>
        <v>2.0547945205479451E-2</v>
      </c>
      <c r="Z174" s="120">
        <f t="shared" si="10"/>
        <v>4.1095890410958902E-2</v>
      </c>
      <c r="AA174" s="120">
        <f t="shared" si="10"/>
        <v>4.1095890410958902E-2</v>
      </c>
      <c r="AB174" s="120">
        <f t="shared" si="9"/>
        <v>4.1095890410958902E-2</v>
      </c>
      <c r="AC174" s="120">
        <f t="shared" si="9"/>
        <v>2.0273972602739727</v>
      </c>
      <c r="AD174" s="492" t="s">
        <v>173</v>
      </c>
    </row>
    <row r="175" spans="3:30" ht="16" customHeight="1" x14ac:dyDescent="0.2">
      <c r="K175" s="681"/>
      <c r="M175" s="681"/>
      <c r="N175" s="34"/>
    </row>
    <row r="176" spans="3:30" ht="16" customHeight="1" x14ac:dyDescent="0.2">
      <c r="K176" s="681"/>
      <c r="M176" s="681"/>
      <c r="N176" s="36"/>
    </row>
    <row r="177" spans="11:29" ht="16" customHeight="1" x14ac:dyDescent="0.2">
      <c r="K177" s="681"/>
      <c r="M177" s="681"/>
      <c r="P177" s="675"/>
      <c r="Q177" s="675"/>
      <c r="R177" s="675"/>
      <c r="S177" s="675"/>
      <c r="T177" s="675"/>
      <c r="U177" s="675"/>
      <c r="V177" s="675"/>
      <c r="W177" s="675"/>
      <c r="X177" s="675"/>
      <c r="Y177" s="675"/>
      <c r="Z177" s="675"/>
      <c r="AA177" s="675"/>
      <c r="AB177" s="37"/>
      <c r="AC177" s="37"/>
    </row>
    <row r="178" spans="11:29" ht="16" customHeight="1" x14ac:dyDescent="0.2">
      <c r="K178" s="681"/>
      <c r="M178" s="681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</row>
    <row r="179" spans="11:29" ht="16" customHeight="1" x14ac:dyDescent="0.2"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</row>
    <row r="180" spans="11:29" ht="16" customHeight="1" x14ac:dyDescent="0.2"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</row>
    <row r="181" spans="11:29" ht="16" customHeight="1" x14ac:dyDescent="0.2"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</row>
    <row r="206" spans="13:13" ht="16" customHeight="1" x14ac:dyDescent="0.2">
      <c r="M206" s="31"/>
    </row>
    <row r="218" spans="14:14" ht="16" customHeight="1" x14ac:dyDescent="0.2">
      <c r="N218" s="488"/>
    </row>
  </sheetData>
  <mergeCells count="337">
    <mergeCell ref="B105:B106"/>
    <mergeCell ref="D115:D139"/>
    <mergeCell ref="E140:E143"/>
    <mergeCell ref="F140:F143"/>
    <mergeCell ref="C140:C143"/>
    <mergeCell ref="O126:O127"/>
    <mergeCell ref="P126:P127"/>
    <mergeCell ref="B126:B127"/>
    <mergeCell ref="C123:C127"/>
    <mergeCell ref="C128:C130"/>
    <mergeCell ref="C131:C133"/>
    <mergeCell ref="H134:H139"/>
    <mergeCell ref="G134:G139"/>
    <mergeCell ref="E134:E136"/>
    <mergeCell ref="E137:E139"/>
    <mergeCell ref="C107:C108"/>
    <mergeCell ref="G107:G108"/>
    <mergeCell ref="H107:H108"/>
    <mergeCell ref="G115:G118"/>
    <mergeCell ref="E115:E118"/>
    <mergeCell ref="H115:H118"/>
    <mergeCell ref="F115:F118"/>
    <mergeCell ref="F134:F136"/>
    <mergeCell ref="F137:F139"/>
    <mergeCell ref="AC126:AC127"/>
    <mergeCell ref="S126:S127"/>
    <mergeCell ref="T126:T127"/>
    <mergeCell ref="U126:U127"/>
    <mergeCell ref="V126:V127"/>
    <mergeCell ref="W126:W127"/>
    <mergeCell ref="X126:X127"/>
    <mergeCell ref="Y126:Y127"/>
    <mergeCell ref="Z126:Z127"/>
    <mergeCell ref="AA126:AA127"/>
    <mergeCell ref="C134:C136"/>
    <mergeCell ref="C137:C139"/>
    <mergeCell ref="E128:E130"/>
    <mergeCell ref="E107:E108"/>
    <mergeCell ref="F107:F108"/>
    <mergeCell ref="E131:E133"/>
    <mergeCell ref="AB126:AB127"/>
    <mergeCell ref="Q126:Q127"/>
    <mergeCell ref="R126:R127"/>
    <mergeCell ref="E123:E127"/>
    <mergeCell ref="F123:F127"/>
    <mergeCell ref="G123:G127"/>
    <mergeCell ref="H123:H127"/>
    <mergeCell ref="I126:I127"/>
    <mergeCell ref="M126:M127"/>
    <mergeCell ref="I131:I132"/>
    <mergeCell ref="N126:N127"/>
    <mergeCell ref="F128:F130"/>
    <mergeCell ref="F131:F133"/>
    <mergeCell ref="V131:V132"/>
    <mergeCell ref="W131:W132"/>
    <mergeCell ref="X131:X132"/>
    <mergeCell ref="Y131:Y132"/>
    <mergeCell ref="Z131:Z132"/>
    <mergeCell ref="AC105:AC106"/>
    <mergeCell ref="O105:O106"/>
    <mergeCell ref="P105:P106"/>
    <mergeCell ref="Q105:Q106"/>
    <mergeCell ref="R105:R106"/>
    <mergeCell ref="S105:S106"/>
    <mergeCell ref="T105:T106"/>
    <mergeCell ref="U105:U106"/>
    <mergeCell ref="V105:V106"/>
    <mergeCell ref="W105:W106"/>
    <mergeCell ref="X105:X106"/>
    <mergeCell ref="Y105:Y106"/>
    <mergeCell ref="Z105:Z106"/>
    <mergeCell ref="AA105:AA106"/>
    <mergeCell ref="AB105:AB106"/>
    <mergeCell ref="B90:B91"/>
    <mergeCell ref="H54:H55"/>
    <mergeCell ref="C54:C55"/>
    <mergeCell ref="E50:E51"/>
    <mergeCell ref="F50:F51"/>
    <mergeCell ref="G50:G51"/>
    <mergeCell ref="H50:H51"/>
    <mergeCell ref="C50:C51"/>
    <mergeCell ref="H52:H53"/>
    <mergeCell ref="G52:G53"/>
    <mergeCell ref="F52:F53"/>
    <mergeCell ref="E52:E53"/>
    <mergeCell ref="C52:C53"/>
    <mergeCell ref="D50:D55"/>
    <mergeCell ref="E54:E55"/>
    <mergeCell ref="F54:F55"/>
    <mergeCell ref="G54:G55"/>
    <mergeCell ref="E64:E65"/>
    <mergeCell ref="C64:C65"/>
    <mergeCell ref="H62:H63"/>
    <mergeCell ref="C62:C63"/>
    <mergeCell ref="C60:C61"/>
    <mergeCell ref="E62:E63"/>
    <mergeCell ref="F62:F63"/>
    <mergeCell ref="E47:E49"/>
    <mergeCell ref="F47:F49"/>
    <mergeCell ref="G47:G49"/>
    <mergeCell ref="H47:H49"/>
    <mergeCell ref="C47:C49"/>
    <mergeCell ref="D21:D49"/>
    <mergeCell ref="E35:E39"/>
    <mergeCell ref="F35:F39"/>
    <mergeCell ref="I105:I106"/>
    <mergeCell ref="F43:F46"/>
    <mergeCell ref="E43:E46"/>
    <mergeCell ref="G43:G46"/>
    <mergeCell ref="H43:H46"/>
    <mergeCell ref="C40:C42"/>
    <mergeCell ref="C43:C46"/>
    <mergeCell ref="E40:E42"/>
    <mergeCell ref="F40:F42"/>
    <mergeCell ref="G40:G42"/>
    <mergeCell ref="H40:H42"/>
    <mergeCell ref="G35:G39"/>
    <mergeCell ref="H35:H39"/>
    <mergeCell ref="C31:C34"/>
    <mergeCell ref="C35:C39"/>
    <mergeCell ref="E31:E34"/>
    <mergeCell ref="D2:N2"/>
    <mergeCell ref="D3:E3"/>
    <mergeCell ref="J3:M3"/>
    <mergeCell ref="E4:E5"/>
    <mergeCell ref="F4:F5"/>
    <mergeCell ref="G4:G5"/>
    <mergeCell ref="H4:H5"/>
    <mergeCell ref="D4:D20"/>
    <mergeCell ref="C4:C5"/>
    <mergeCell ref="F14:F15"/>
    <mergeCell ref="G14:G15"/>
    <mergeCell ref="E16:E20"/>
    <mergeCell ref="H14:H15"/>
    <mergeCell ref="C6:C13"/>
    <mergeCell ref="C14:C15"/>
    <mergeCell ref="H6:H13"/>
    <mergeCell ref="C16:C20"/>
    <mergeCell ref="F16:F20"/>
    <mergeCell ref="G16:G20"/>
    <mergeCell ref="H16:H20"/>
    <mergeCell ref="E6:E13"/>
    <mergeCell ref="F6:F13"/>
    <mergeCell ref="G6:G13"/>
    <mergeCell ref="E14:E15"/>
    <mergeCell ref="F31:F34"/>
    <mergeCell ref="G31:G34"/>
    <mergeCell ref="H31:H34"/>
    <mergeCell ref="C25:C30"/>
    <mergeCell ref="G21:G30"/>
    <mergeCell ref="F25:F30"/>
    <mergeCell ref="E25:E30"/>
    <mergeCell ref="H25:H28"/>
    <mergeCell ref="H29:H30"/>
    <mergeCell ref="H23:H24"/>
    <mergeCell ref="F21:F24"/>
    <mergeCell ref="E21:E24"/>
    <mergeCell ref="C21:C24"/>
    <mergeCell ref="H21:H22"/>
    <mergeCell ref="N58:N59"/>
    <mergeCell ref="M58:M59"/>
    <mergeCell ref="C58:C59"/>
    <mergeCell ref="B58:B59"/>
    <mergeCell ref="I58:I59"/>
    <mergeCell ref="H58:H59"/>
    <mergeCell ref="G58:G59"/>
    <mergeCell ref="F58:F59"/>
    <mergeCell ref="E58:E59"/>
    <mergeCell ref="D56:D61"/>
    <mergeCell ref="G56:G57"/>
    <mergeCell ref="F56:F57"/>
    <mergeCell ref="E56:E57"/>
    <mergeCell ref="C56:C57"/>
    <mergeCell ref="G62:G63"/>
    <mergeCell ref="D62:D78"/>
    <mergeCell ref="G64:G65"/>
    <mergeCell ref="F64:F65"/>
    <mergeCell ref="G60:G61"/>
    <mergeCell ref="F60:F61"/>
    <mergeCell ref="E60:E61"/>
    <mergeCell ref="H66:H69"/>
    <mergeCell ref="G66:G69"/>
    <mergeCell ref="F66:F69"/>
    <mergeCell ref="E66:E69"/>
    <mergeCell ref="C66:C69"/>
    <mergeCell ref="G70:G73"/>
    <mergeCell ref="H70:H73"/>
    <mergeCell ref="F70:F73"/>
    <mergeCell ref="E70:E73"/>
    <mergeCell ref="C70:C73"/>
    <mergeCell ref="H81:H84"/>
    <mergeCell ref="G81:G84"/>
    <mergeCell ref="F81:F84"/>
    <mergeCell ref="E81:E84"/>
    <mergeCell ref="C81:C84"/>
    <mergeCell ref="E74:E78"/>
    <mergeCell ref="F74:F78"/>
    <mergeCell ref="G74:G78"/>
    <mergeCell ref="H74:H78"/>
    <mergeCell ref="C74:C78"/>
    <mergeCell ref="F79:F80"/>
    <mergeCell ref="G79:G80"/>
    <mergeCell ref="H79:H80"/>
    <mergeCell ref="E79:E80"/>
    <mergeCell ref="C79:C80"/>
    <mergeCell ref="D79:D91"/>
    <mergeCell ref="E87:E91"/>
    <mergeCell ref="F87:F91"/>
    <mergeCell ref="G87:G91"/>
    <mergeCell ref="H87:H91"/>
    <mergeCell ref="E85:E86"/>
    <mergeCell ref="F85:F86"/>
    <mergeCell ref="G85:G86"/>
    <mergeCell ref="C85:C86"/>
    <mergeCell ref="O90:O91"/>
    <mergeCell ref="P90:P91"/>
    <mergeCell ref="Q90:Q91"/>
    <mergeCell ref="I90:I91"/>
    <mergeCell ref="N90:N91"/>
    <mergeCell ref="M90:M91"/>
    <mergeCell ref="C87:C91"/>
    <mergeCell ref="R90:R91"/>
    <mergeCell ref="S90:S91"/>
    <mergeCell ref="AC90:AC91"/>
    <mergeCell ref="T90:T91"/>
    <mergeCell ref="U90:U91"/>
    <mergeCell ref="V90:V91"/>
    <mergeCell ref="W90:W91"/>
    <mergeCell ref="X90:X91"/>
    <mergeCell ref="Y90:Y91"/>
    <mergeCell ref="Z90:Z91"/>
    <mergeCell ref="AA90:AA91"/>
    <mergeCell ref="AB90:AB91"/>
    <mergeCell ref="C96:C99"/>
    <mergeCell ref="H96:H98"/>
    <mergeCell ref="F96:F99"/>
    <mergeCell ref="E96:E99"/>
    <mergeCell ref="E100:E102"/>
    <mergeCell ref="F100:F102"/>
    <mergeCell ref="G92:G99"/>
    <mergeCell ref="G100:G106"/>
    <mergeCell ref="H100:H106"/>
    <mergeCell ref="H92:H94"/>
    <mergeCell ref="F92:F95"/>
    <mergeCell ref="C92:C95"/>
    <mergeCell ref="C100:C102"/>
    <mergeCell ref="C103:C106"/>
    <mergeCell ref="E103:E106"/>
    <mergeCell ref="F103:F106"/>
    <mergeCell ref="M105:M106"/>
    <mergeCell ref="N105:N106"/>
    <mergeCell ref="Y112:Y113"/>
    <mergeCell ref="Z112:Z113"/>
    <mergeCell ref="AA112:AA113"/>
    <mergeCell ref="AB112:AB113"/>
    <mergeCell ref="AC112:AC113"/>
    <mergeCell ref="U112:U113"/>
    <mergeCell ref="C109:C114"/>
    <mergeCell ref="M112:M113"/>
    <mergeCell ref="N112:N113"/>
    <mergeCell ref="O112:O113"/>
    <mergeCell ref="P112:P113"/>
    <mergeCell ref="Q112:Q113"/>
    <mergeCell ref="R112:R113"/>
    <mergeCell ref="S112:S113"/>
    <mergeCell ref="T112:T113"/>
    <mergeCell ref="I112:I113"/>
    <mergeCell ref="D92:D114"/>
    <mergeCell ref="H109:H114"/>
    <mergeCell ref="G109:G114"/>
    <mergeCell ref="F109:F114"/>
    <mergeCell ref="E109:E114"/>
    <mergeCell ref="E92:E95"/>
    <mergeCell ref="B112:B113"/>
    <mergeCell ref="V112:V113"/>
    <mergeCell ref="W112:W113"/>
    <mergeCell ref="X112:X113"/>
    <mergeCell ref="H119:H122"/>
    <mergeCell ref="G119:G122"/>
    <mergeCell ref="F119:F122"/>
    <mergeCell ref="E119:E122"/>
    <mergeCell ref="C119:C122"/>
    <mergeCell ref="C115:C118"/>
    <mergeCell ref="AA131:AA132"/>
    <mergeCell ref="AB131:AB132"/>
    <mergeCell ref="AC131:AC132"/>
    <mergeCell ref="B131:B132"/>
    <mergeCell ref="N131:N132"/>
    <mergeCell ref="M131:M132"/>
    <mergeCell ref="O131:O132"/>
    <mergeCell ref="P131:P132"/>
    <mergeCell ref="Q131:Q132"/>
    <mergeCell ref="R131:R132"/>
    <mergeCell ref="S131:S132"/>
    <mergeCell ref="T131:T132"/>
    <mergeCell ref="U131:U132"/>
    <mergeCell ref="H128:H133"/>
    <mergeCell ref="G128:G130"/>
    <mergeCell ref="G131:G133"/>
    <mergeCell ref="E144:E147"/>
    <mergeCell ref="F144:F147"/>
    <mergeCell ref="G140:G147"/>
    <mergeCell ref="H140:H147"/>
    <mergeCell ref="C144:C147"/>
    <mergeCell ref="E156:G156"/>
    <mergeCell ref="E157:G157"/>
    <mergeCell ref="E158:G158"/>
    <mergeCell ref="E163:G163"/>
    <mergeCell ref="E148:E149"/>
    <mergeCell ref="E150:E151"/>
    <mergeCell ref="F148:F149"/>
    <mergeCell ref="F150:F151"/>
    <mergeCell ref="G148:G151"/>
    <mergeCell ref="H148:H151"/>
    <mergeCell ref="C148:C149"/>
    <mergeCell ref="C150:C151"/>
    <mergeCell ref="E152:E155"/>
    <mergeCell ref="F152:F155"/>
    <mergeCell ref="G152:G155"/>
    <mergeCell ref="H152:H155"/>
    <mergeCell ref="C152:C155"/>
    <mergeCell ref="D140:D155"/>
    <mergeCell ref="D161:G161"/>
    <mergeCell ref="E166:G166"/>
    <mergeCell ref="H166:M166"/>
    <mergeCell ref="H165:M165"/>
    <mergeCell ref="E165:G165"/>
    <mergeCell ref="H156:M156"/>
    <mergeCell ref="H157:M157"/>
    <mergeCell ref="H158:M158"/>
    <mergeCell ref="H163:M163"/>
    <mergeCell ref="E159:G159"/>
    <mergeCell ref="H159:M159"/>
    <mergeCell ref="E160:G160"/>
    <mergeCell ref="E162:G162"/>
    <mergeCell ref="H164:M164"/>
    <mergeCell ref="E164:G164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B55C-664A-412A-964F-A677F517C228}">
  <dimension ref="B1:AC149"/>
  <sheetViews>
    <sheetView zoomScale="60" zoomScaleNormal="60" workbookViewId="0">
      <pane ySplit="3" topLeftCell="A139" activePane="bottomLeft" state="frozen"/>
      <selection pane="bottomLeft" activeCell="H148" sqref="H148"/>
    </sheetView>
  </sheetViews>
  <sheetFormatPr defaultColWidth="9" defaultRowHeight="16" customHeight="1" x14ac:dyDescent="0.2"/>
  <cols>
    <col min="1" max="1" width="1.7265625" style="1" customWidth="1"/>
    <col min="2" max="2" width="5.36328125" style="329" bestFit="1" customWidth="1"/>
    <col min="3" max="3" width="3.7265625" style="329" customWidth="1"/>
    <col min="4" max="5" width="6.36328125" style="1" customWidth="1"/>
    <col min="6" max="6" width="13.36328125" style="1" customWidth="1"/>
    <col min="7" max="7" width="31.6328125" style="1" customWidth="1"/>
    <col min="8" max="8" width="40.08984375" style="1" customWidth="1"/>
    <col min="9" max="9" width="20.08984375" style="1" bestFit="1" customWidth="1"/>
    <col min="10" max="10" width="5.36328125" style="31" customWidth="1"/>
    <col min="11" max="11" width="4.08984375" style="1" bestFit="1" customWidth="1"/>
    <col min="12" max="12" width="5.08984375" style="31" customWidth="1"/>
    <col min="13" max="13" width="6.08984375" style="1" customWidth="1"/>
    <col min="14" max="14" width="63.6328125" style="32" bestFit="1" customWidth="1"/>
    <col min="15" max="28" width="9.453125" style="1" customWidth="1"/>
    <col min="29" max="16384" width="9" style="1"/>
  </cols>
  <sheetData>
    <row r="1" spans="2:28" ht="16" customHeight="1" x14ac:dyDescent="0.2">
      <c r="O1" s="1">
        <f>RANK(O143,$O$143:$Z$143)</f>
        <v>8</v>
      </c>
      <c r="P1" s="378">
        <f t="shared" ref="P1:Z1" si="0">RANK(P143,$O$143:$Z$143)</f>
        <v>4</v>
      </c>
      <c r="Q1" s="378">
        <f t="shared" si="0"/>
        <v>3</v>
      </c>
      <c r="R1" s="378">
        <f t="shared" si="0"/>
        <v>2</v>
      </c>
      <c r="S1" s="378">
        <f t="shared" si="0"/>
        <v>6</v>
      </c>
      <c r="T1" s="378">
        <f t="shared" si="0"/>
        <v>5</v>
      </c>
      <c r="U1" s="378">
        <f t="shared" si="0"/>
        <v>7</v>
      </c>
      <c r="V1" s="378">
        <f t="shared" si="0"/>
        <v>12</v>
      </c>
      <c r="W1" s="378">
        <f t="shared" si="0"/>
        <v>1</v>
      </c>
      <c r="X1" s="378">
        <f t="shared" si="0"/>
        <v>10</v>
      </c>
      <c r="Y1" s="378">
        <f t="shared" si="0"/>
        <v>11</v>
      </c>
      <c r="Z1" s="378">
        <f t="shared" si="0"/>
        <v>8</v>
      </c>
    </row>
    <row r="2" spans="2:28" ht="35.25" customHeight="1" thickBot="1" x14ac:dyDescent="0.25">
      <c r="D2" s="761" t="s">
        <v>1436</v>
      </c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1">
        <v>1</v>
      </c>
      <c r="P2" s="1">
        <v>2</v>
      </c>
      <c r="Q2" s="1">
        <v>3</v>
      </c>
      <c r="R2" s="333">
        <v>4</v>
      </c>
      <c r="S2" s="333">
        <v>5</v>
      </c>
      <c r="T2" s="333">
        <v>6</v>
      </c>
      <c r="U2" s="333">
        <v>7</v>
      </c>
      <c r="V2" s="333">
        <v>8</v>
      </c>
      <c r="W2" s="333">
        <v>9</v>
      </c>
      <c r="X2" s="333">
        <v>10</v>
      </c>
      <c r="Y2" s="333">
        <v>11</v>
      </c>
      <c r="Z2" s="333">
        <v>12</v>
      </c>
    </row>
    <row r="3" spans="2:28" ht="16" customHeight="1" thickTop="1" thickBot="1" x14ac:dyDescent="0.25">
      <c r="C3" s="328"/>
      <c r="D3" s="763" t="s">
        <v>0</v>
      </c>
      <c r="E3" s="764"/>
      <c r="F3" s="201" t="s">
        <v>6</v>
      </c>
      <c r="G3" s="201" t="s">
        <v>1</v>
      </c>
      <c r="H3" s="201" t="s">
        <v>2</v>
      </c>
      <c r="I3" s="3" t="s">
        <v>3</v>
      </c>
      <c r="J3" s="796" t="s">
        <v>4</v>
      </c>
      <c r="K3" s="796"/>
      <c r="L3" s="796"/>
      <c r="M3" s="796"/>
      <c r="N3" s="283" t="s">
        <v>5</v>
      </c>
      <c r="O3" s="334" t="s">
        <v>99</v>
      </c>
      <c r="P3" s="1" t="s">
        <v>1434</v>
      </c>
      <c r="Q3" s="1" t="s">
        <v>68</v>
      </c>
      <c r="R3" s="1" t="s">
        <v>136</v>
      </c>
      <c r="S3" s="1" t="s">
        <v>60</v>
      </c>
      <c r="T3" s="1" t="s">
        <v>1433</v>
      </c>
      <c r="U3" s="1" t="s">
        <v>1237</v>
      </c>
      <c r="V3" s="1" t="s">
        <v>1482</v>
      </c>
      <c r="W3" s="335" t="s">
        <v>61</v>
      </c>
      <c r="X3" s="1" t="s">
        <v>1324</v>
      </c>
      <c r="Y3" s="1" t="s">
        <v>1432</v>
      </c>
      <c r="Z3" s="1" t="s">
        <v>1184</v>
      </c>
      <c r="AA3" s="1" t="s">
        <v>42</v>
      </c>
    </row>
    <row r="4" spans="2:28" ht="16.5" customHeight="1" thickTop="1" x14ac:dyDescent="0.2">
      <c r="B4" s="329">
        <v>1</v>
      </c>
      <c r="C4" s="716">
        <v>1</v>
      </c>
      <c r="D4" s="724" t="s">
        <v>1505</v>
      </c>
      <c r="E4" s="780" t="s">
        <v>1506</v>
      </c>
      <c r="F4" s="780" t="s">
        <v>20</v>
      </c>
      <c r="G4" s="780" t="s">
        <v>1507</v>
      </c>
      <c r="H4" s="780" t="s">
        <v>1508</v>
      </c>
      <c r="I4" s="337" t="s">
        <v>1510</v>
      </c>
      <c r="J4" s="243">
        <v>0</v>
      </c>
      <c r="K4" s="66" t="s">
        <v>1520</v>
      </c>
      <c r="L4" s="243">
        <v>1</v>
      </c>
      <c r="M4" s="337" t="s">
        <v>11</v>
      </c>
      <c r="N4" s="331" t="s">
        <v>1524</v>
      </c>
      <c r="O4" s="142"/>
      <c r="AB4" s="1">
        <f t="shared" ref="AB4:AB132" si="1">SUM(O4:AA4)</f>
        <v>0</v>
      </c>
    </row>
    <row r="5" spans="2:28" ht="16.5" customHeight="1" x14ac:dyDescent="0.2">
      <c r="B5" s="329">
        <v>2</v>
      </c>
      <c r="C5" s="716"/>
      <c r="D5" s="725"/>
      <c r="E5" s="759"/>
      <c r="F5" s="759"/>
      <c r="G5" s="759"/>
      <c r="H5" s="759"/>
      <c r="I5" s="341" t="s">
        <v>1552</v>
      </c>
      <c r="J5" s="251">
        <v>1</v>
      </c>
      <c r="K5" s="156" t="s">
        <v>1520</v>
      </c>
      <c r="L5" s="251">
        <v>1</v>
      </c>
      <c r="M5" s="341" t="s">
        <v>12</v>
      </c>
      <c r="N5" s="332" t="s">
        <v>136</v>
      </c>
      <c r="O5" s="142"/>
      <c r="R5" s="1">
        <v>1</v>
      </c>
      <c r="AB5" s="1">
        <f t="shared" si="1"/>
        <v>1</v>
      </c>
    </row>
    <row r="6" spans="2:28" ht="16.5" customHeight="1" x14ac:dyDescent="0.2">
      <c r="B6" s="329">
        <v>3</v>
      </c>
      <c r="C6" s="716">
        <v>2</v>
      </c>
      <c r="D6" s="725"/>
      <c r="E6" s="758" t="s">
        <v>1519</v>
      </c>
      <c r="F6" s="758" t="s">
        <v>23</v>
      </c>
      <c r="G6" s="758" t="s">
        <v>1185</v>
      </c>
      <c r="H6" s="758" t="s">
        <v>1508</v>
      </c>
      <c r="I6" s="336" t="s">
        <v>39</v>
      </c>
      <c r="J6" s="274">
        <v>2</v>
      </c>
      <c r="K6" s="79" t="s">
        <v>1520</v>
      </c>
      <c r="L6" s="274">
        <v>0</v>
      </c>
      <c r="M6" s="336" t="s">
        <v>1526</v>
      </c>
      <c r="N6" s="220" t="s">
        <v>1525</v>
      </c>
      <c r="O6" s="142"/>
      <c r="S6" s="1">
        <v>1</v>
      </c>
      <c r="U6" s="1">
        <v>1</v>
      </c>
      <c r="AB6" s="1">
        <f t="shared" si="1"/>
        <v>2</v>
      </c>
    </row>
    <row r="7" spans="2:28" ht="16.5" customHeight="1" x14ac:dyDescent="0.2">
      <c r="B7" s="420">
        <v>4</v>
      </c>
      <c r="C7" s="716"/>
      <c r="D7" s="725"/>
      <c r="E7" s="759"/>
      <c r="F7" s="759"/>
      <c r="G7" s="759"/>
      <c r="H7" s="759"/>
      <c r="I7" s="341" t="s">
        <v>290</v>
      </c>
      <c r="J7" s="251">
        <v>6</v>
      </c>
      <c r="K7" s="156" t="s">
        <v>1520</v>
      </c>
      <c r="L7" s="251">
        <v>0</v>
      </c>
      <c r="M7" s="341" t="s">
        <v>8</v>
      </c>
      <c r="N7" s="332" t="s">
        <v>1530</v>
      </c>
      <c r="O7" s="142">
        <v>1</v>
      </c>
      <c r="P7" s="1">
        <v>2</v>
      </c>
      <c r="Q7" s="1">
        <v>1</v>
      </c>
      <c r="T7" s="1">
        <v>1</v>
      </c>
      <c r="W7" s="1">
        <v>1</v>
      </c>
      <c r="AB7" s="1">
        <f t="shared" si="1"/>
        <v>6</v>
      </c>
    </row>
    <row r="8" spans="2:28" ht="16.5" customHeight="1" x14ac:dyDescent="0.2">
      <c r="B8" s="420">
        <v>5</v>
      </c>
      <c r="C8" s="716">
        <v>3</v>
      </c>
      <c r="D8" s="725"/>
      <c r="E8" s="758" t="s">
        <v>1521</v>
      </c>
      <c r="F8" s="758" t="s">
        <v>23</v>
      </c>
      <c r="G8" s="758" t="s">
        <v>1522</v>
      </c>
      <c r="H8" s="505" t="s">
        <v>1508</v>
      </c>
      <c r="I8" s="336" t="s">
        <v>1523</v>
      </c>
      <c r="J8" s="274">
        <v>2</v>
      </c>
      <c r="K8" s="79" t="s">
        <v>1520</v>
      </c>
      <c r="L8" s="274">
        <v>0</v>
      </c>
      <c r="M8" s="336" t="s">
        <v>1527</v>
      </c>
      <c r="N8" s="220" t="s">
        <v>1528</v>
      </c>
      <c r="O8" s="142"/>
      <c r="R8" s="1">
        <v>1</v>
      </c>
      <c r="U8" s="1">
        <v>1</v>
      </c>
      <c r="AB8" s="1">
        <f t="shared" si="1"/>
        <v>2</v>
      </c>
    </row>
    <row r="9" spans="2:28" ht="16.5" customHeight="1" x14ac:dyDescent="0.2">
      <c r="B9" s="420">
        <v>6</v>
      </c>
      <c r="C9" s="716"/>
      <c r="D9" s="725"/>
      <c r="E9" s="759"/>
      <c r="F9" s="759"/>
      <c r="G9" s="759"/>
      <c r="H9" s="506" t="s">
        <v>1892</v>
      </c>
      <c r="I9" s="502" t="s">
        <v>290</v>
      </c>
      <c r="J9" s="264">
        <v>3</v>
      </c>
      <c r="K9" s="94" t="s">
        <v>1520</v>
      </c>
      <c r="L9" s="264">
        <v>0</v>
      </c>
      <c r="M9" s="502" t="s">
        <v>8</v>
      </c>
      <c r="N9" s="221" t="s">
        <v>1529</v>
      </c>
      <c r="O9" s="142"/>
      <c r="R9" s="1">
        <v>1</v>
      </c>
      <c r="W9" s="1">
        <v>2</v>
      </c>
      <c r="AB9" s="1">
        <f t="shared" si="1"/>
        <v>3</v>
      </c>
    </row>
    <row r="10" spans="2:28" ht="16.5" customHeight="1" x14ac:dyDescent="0.2">
      <c r="B10" s="420">
        <v>7</v>
      </c>
      <c r="C10" s="716">
        <v>4</v>
      </c>
      <c r="D10" s="725"/>
      <c r="E10" s="720" t="s">
        <v>1531</v>
      </c>
      <c r="F10" s="720" t="s">
        <v>1532</v>
      </c>
      <c r="G10" s="723" t="s">
        <v>1533</v>
      </c>
      <c r="H10" s="723" t="s">
        <v>1541</v>
      </c>
      <c r="I10" s="339" t="s">
        <v>1534</v>
      </c>
      <c r="J10" s="344">
        <v>5</v>
      </c>
      <c r="K10" s="345" t="s">
        <v>1520</v>
      </c>
      <c r="L10" s="344">
        <v>0</v>
      </c>
      <c r="M10" s="339" t="s">
        <v>1537</v>
      </c>
      <c r="N10" s="325" t="s">
        <v>1538</v>
      </c>
      <c r="O10" s="142"/>
      <c r="P10" s="1">
        <v>1</v>
      </c>
      <c r="R10" s="1">
        <v>1</v>
      </c>
      <c r="U10" s="1">
        <v>1</v>
      </c>
      <c r="AA10" s="1">
        <v>2</v>
      </c>
      <c r="AB10" s="1">
        <f t="shared" si="1"/>
        <v>5</v>
      </c>
    </row>
    <row r="11" spans="2:28" s="329" customFormat="1" ht="16.5" customHeight="1" x14ac:dyDescent="0.2">
      <c r="B11" s="420">
        <v>8</v>
      </c>
      <c r="C11" s="716"/>
      <c r="D11" s="725"/>
      <c r="E11" s="721"/>
      <c r="F11" s="721"/>
      <c r="G11" s="741"/>
      <c r="H11" s="721"/>
      <c r="I11" s="338" t="s">
        <v>1535</v>
      </c>
      <c r="J11" s="270">
        <v>0</v>
      </c>
      <c r="K11" s="19" t="s">
        <v>1520</v>
      </c>
      <c r="L11" s="270">
        <v>1</v>
      </c>
      <c r="M11" s="338" t="s">
        <v>11</v>
      </c>
      <c r="N11" s="212" t="s">
        <v>1539</v>
      </c>
      <c r="O11" s="330"/>
      <c r="AB11" s="329">
        <f t="shared" si="1"/>
        <v>0</v>
      </c>
    </row>
    <row r="12" spans="2:28" s="329" customFormat="1" ht="16.5" customHeight="1" thickBot="1" x14ac:dyDescent="0.25">
      <c r="B12" s="420">
        <v>9</v>
      </c>
      <c r="C12" s="716"/>
      <c r="D12" s="726"/>
      <c r="E12" s="722"/>
      <c r="F12" s="722"/>
      <c r="G12" s="742"/>
      <c r="H12" s="722"/>
      <c r="I12" s="340" t="s">
        <v>1536</v>
      </c>
      <c r="J12" s="258">
        <v>5</v>
      </c>
      <c r="K12" s="223" t="s">
        <v>1520</v>
      </c>
      <c r="L12" s="258">
        <v>0</v>
      </c>
      <c r="M12" s="340" t="s">
        <v>8</v>
      </c>
      <c r="N12" s="326" t="s">
        <v>1540</v>
      </c>
      <c r="O12" s="330"/>
      <c r="Q12" s="329">
        <v>1</v>
      </c>
      <c r="R12" s="329">
        <v>1</v>
      </c>
      <c r="W12" s="329">
        <v>2</v>
      </c>
      <c r="AA12" s="329">
        <v>1</v>
      </c>
      <c r="AB12" s="329">
        <f t="shared" si="1"/>
        <v>5</v>
      </c>
    </row>
    <row r="13" spans="2:28" s="329" customFormat="1" ht="16.5" customHeight="1" thickTop="1" x14ac:dyDescent="0.2">
      <c r="B13" s="420">
        <v>10</v>
      </c>
      <c r="C13" s="716">
        <v>5</v>
      </c>
      <c r="D13" s="724" t="s">
        <v>1542</v>
      </c>
      <c r="E13" s="780" t="s">
        <v>1543</v>
      </c>
      <c r="F13" s="780" t="s">
        <v>149</v>
      </c>
      <c r="G13" s="780" t="s">
        <v>1544</v>
      </c>
      <c r="H13" s="501" t="s">
        <v>1508</v>
      </c>
      <c r="I13" s="353" t="s">
        <v>1265</v>
      </c>
      <c r="J13" s="243">
        <v>0</v>
      </c>
      <c r="K13" s="66" t="s">
        <v>1520</v>
      </c>
      <c r="L13" s="243">
        <v>5</v>
      </c>
      <c r="M13" s="353" t="s">
        <v>11</v>
      </c>
      <c r="N13" s="331" t="s">
        <v>1546</v>
      </c>
      <c r="O13" s="330"/>
      <c r="AB13" s="329">
        <f t="shared" si="1"/>
        <v>0</v>
      </c>
    </row>
    <row r="14" spans="2:28" s="329" customFormat="1" ht="16.5" customHeight="1" x14ac:dyDescent="0.2">
      <c r="B14" s="420">
        <v>11</v>
      </c>
      <c r="C14" s="716"/>
      <c r="D14" s="725"/>
      <c r="E14" s="771"/>
      <c r="F14" s="771"/>
      <c r="G14" s="771"/>
      <c r="H14" s="506" t="s">
        <v>1892</v>
      </c>
      <c r="I14" s="502" t="s">
        <v>1545</v>
      </c>
      <c r="J14" s="264">
        <v>1</v>
      </c>
      <c r="K14" s="94" t="s">
        <v>1520</v>
      </c>
      <c r="L14" s="264">
        <v>1</v>
      </c>
      <c r="M14" s="502" t="s">
        <v>12</v>
      </c>
      <c r="N14" s="221" t="s">
        <v>1547</v>
      </c>
      <c r="O14" s="330"/>
      <c r="R14" s="329">
        <v>1</v>
      </c>
      <c r="AB14" s="329">
        <f t="shared" si="1"/>
        <v>1</v>
      </c>
    </row>
    <row r="15" spans="2:28" s="342" customFormat="1" ht="16.5" customHeight="1" x14ac:dyDescent="0.2">
      <c r="B15" s="420">
        <v>12</v>
      </c>
      <c r="C15" s="716">
        <v>6</v>
      </c>
      <c r="D15" s="725"/>
      <c r="E15" s="784" t="s">
        <v>1548</v>
      </c>
      <c r="F15" s="784" t="s">
        <v>1549</v>
      </c>
      <c r="G15" s="784" t="s">
        <v>1953</v>
      </c>
      <c r="H15" s="784" t="s">
        <v>1893</v>
      </c>
      <c r="I15" s="350" t="s">
        <v>1550</v>
      </c>
      <c r="J15" s="319">
        <v>17</v>
      </c>
      <c r="K15" s="115" t="s">
        <v>7</v>
      </c>
      <c r="L15" s="319">
        <v>0</v>
      </c>
      <c r="M15" s="350" t="s">
        <v>1553</v>
      </c>
      <c r="N15" s="318" t="s">
        <v>1554</v>
      </c>
      <c r="O15" s="343"/>
      <c r="Q15" s="342">
        <v>7</v>
      </c>
      <c r="R15" s="342">
        <v>2</v>
      </c>
      <c r="W15" s="342">
        <v>7</v>
      </c>
      <c r="Z15" s="342">
        <v>1</v>
      </c>
      <c r="AB15" s="342">
        <f t="shared" si="1"/>
        <v>17</v>
      </c>
    </row>
    <row r="16" spans="2:28" s="342" customFormat="1" ht="16.5" customHeight="1" x14ac:dyDescent="0.2">
      <c r="B16" s="420">
        <v>13</v>
      </c>
      <c r="C16" s="716"/>
      <c r="D16" s="725"/>
      <c r="E16" s="785"/>
      <c r="F16" s="785"/>
      <c r="G16" s="785"/>
      <c r="H16" s="785"/>
      <c r="I16" s="351" t="s">
        <v>1551</v>
      </c>
      <c r="J16" s="205">
        <v>11</v>
      </c>
      <c r="K16" s="47" t="s">
        <v>7</v>
      </c>
      <c r="L16" s="205">
        <v>1</v>
      </c>
      <c r="M16" s="351" t="s">
        <v>1553</v>
      </c>
      <c r="N16" s="206" t="s">
        <v>1555</v>
      </c>
      <c r="O16" s="343">
        <v>1</v>
      </c>
      <c r="Q16" s="342">
        <v>2</v>
      </c>
      <c r="R16" s="342">
        <v>3</v>
      </c>
      <c r="U16" s="342">
        <v>1</v>
      </c>
      <c r="Z16" s="342">
        <v>4</v>
      </c>
      <c r="AB16" s="342">
        <f t="shared" si="1"/>
        <v>11</v>
      </c>
    </row>
    <row r="17" spans="2:28" s="342" customFormat="1" ht="16.5" customHeight="1" x14ac:dyDescent="0.2">
      <c r="B17" s="420">
        <v>14</v>
      </c>
      <c r="C17" s="716"/>
      <c r="D17" s="725"/>
      <c r="E17" s="785"/>
      <c r="F17" s="785"/>
      <c r="G17" s="785"/>
      <c r="H17" s="785"/>
      <c r="I17" s="351" t="s">
        <v>1558</v>
      </c>
      <c r="J17" s="205">
        <v>10</v>
      </c>
      <c r="K17" s="47" t="s">
        <v>7</v>
      </c>
      <c r="L17" s="205">
        <v>0</v>
      </c>
      <c r="M17" s="351" t="s">
        <v>1553</v>
      </c>
      <c r="N17" s="206" t="s">
        <v>1556</v>
      </c>
      <c r="O17" s="343">
        <v>1</v>
      </c>
      <c r="R17" s="342">
        <v>2</v>
      </c>
      <c r="S17" s="342">
        <v>5</v>
      </c>
      <c r="T17" s="342">
        <v>1</v>
      </c>
      <c r="W17" s="342">
        <v>1</v>
      </c>
      <c r="AB17" s="342">
        <f t="shared" si="1"/>
        <v>10</v>
      </c>
    </row>
    <row r="18" spans="2:28" s="329" customFormat="1" ht="16.5" customHeight="1" x14ac:dyDescent="0.2">
      <c r="B18" s="420">
        <v>15</v>
      </c>
      <c r="C18" s="716"/>
      <c r="D18" s="725"/>
      <c r="E18" s="786"/>
      <c r="F18" s="786"/>
      <c r="G18" s="786"/>
      <c r="H18" s="786"/>
      <c r="I18" s="352" t="s">
        <v>1559</v>
      </c>
      <c r="J18" s="264">
        <v>6</v>
      </c>
      <c r="K18" s="94" t="s">
        <v>1520</v>
      </c>
      <c r="L18" s="264">
        <v>0</v>
      </c>
      <c r="M18" s="352" t="s">
        <v>8</v>
      </c>
      <c r="N18" s="221" t="s">
        <v>1557</v>
      </c>
      <c r="O18" s="330">
        <v>1</v>
      </c>
      <c r="R18" s="329">
        <v>2</v>
      </c>
      <c r="T18" s="329">
        <v>1</v>
      </c>
      <c r="W18" s="329">
        <v>1</v>
      </c>
      <c r="AA18" s="329">
        <v>1</v>
      </c>
      <c r="AB18" s="329">
        <f t="shared" si="1"/>
        <v>6</v>
      </c>
    </row>
    <row r="19" spans="2:28" s="346" customFormat="1" ht="16.5" customHeight="1" x14ac:dyDescent="0.2">
      <c r="B19" s="420">
        <v>16</v>
      </c>
      <c r="C19" s="716">
        <v>7</v>
      </c>
      <c r="D19" s="725"/>
      <c r="E19" s="784" t="s">
        <v>1560</v>
      </c>
      <c r="F19" s="784" t="s">
        <v>20</v>
      </c>
      <c r="G19" s="784" t="s">
        <v>1561</v>
      </c>
      <c r="H19" s="784" t="s">
        <v>1894</v>
      </c>
      <c r="I19" s="350" t="s">
        <v>130</v>
      </c>
      <c r="J19" s="319">
        <v>1</v>
      </c>
      <c r="K19" s="115" t="s">
        <v>7</v>
      </c>
      <c r="L19" s="319">
        <v>0</v>
      </c>
      <c r="M19" s="350" t="s">
        <v>1563</v>
      </c>
      <c r="N19" s="318" t="s">
        <v>136</v>
      </c>
      <c r="O19" s="347"/>
      <c r="R19" s="346">
        <v>1</v>
      </c>
      <c r="AB19" s="346">
        <f t="shared" si="1"/>
        <v>1</v>
      </c>
    </row>
    <row r="20" spans="2:28" s="346" customFormat="1" ht="16.5" customHeight="1" x14ac:dyDescent="0.2">
      <c r="B20" s="420">
        <v>17</v>
      </c>
      <c r="C20" s="716"/>
      <c r="D20" s="725"/>
      <c r="E20" s="785"/>
      <c r="F20" s="785"/>
      <c r="G20" s="785"/>
      <c r="H20" s="785"/>
      <c r="I20" s="351" t="s">
        <v>1562</v>
      </c>
      <c r="J20" s="205">
        <v>1</v>
      </c>
      <c r="K20" s="47" t="s">
        <v>7</v>
      </c>
      <c r="L20" s="205">
        <v>0</v>
      </c>
      <c r="M20" s="351" t="s">
        <v>8</v>
      </c>
      <c r="N20" s="206" t="s">
        <v>1564</v>
      </c>
      <c r="O20" s="347"/>
      <c r="T20" s="346">
        <v>1</v>
      </c>
      <c r="AB20" s="346">
        <f t="shared" si="1"/>
        <v>1</v>
      </c>
    </row>
    <row r="21" spans="2:28" s="346" customFormat="1" ht="16.5" customHeight="1" x14ac:dyDescent="0.2">
      <c r="B21" s="420">
        <v>18</v>
      </c>
      <c r="C21" s="716"/>
      <c r="D21" s="725"/>
      <c r="E21" s="786"/>
      <c r="F21" s="786"/>
      <c r="G21" s="786"/>
      <c r="H21" s="786"/>
      <c r="I21" s="352" t="s">
        <v>1562</v>
      </c>
      <c r="J21" s="264">
        <v>0</v>
      </c>
      <c r="K21" s="94" t="s">
        <v>7</v>
      </c>
      <c r="L21" s="264">
        <v>2</v>
      </c>
      <c r="M21" s="352" t="s">
        <v>11</v>
      </c>
      <c r="N21" s="221" t="s">
        <v>1565</v>
      </c>
      <c r="O21" s="347"/>
      <c r="AB21" s="346">
        <f t="shared" si="1"/>
        <v>0</v>
      </c>
    </row>
    <row r="22" spans="2:28" s="346" customFormat="1" ht="16.5" customHeight="1" thickBot="1" x14ac:dyDescent="0.25">
      <c r="B22" s="420">
        <v>19</v>
      </c>
      <c r="C22" s="346">
        <v>8</v>
      </c>
      <c r="D22" s="726"/>
      <c r="E22" s="354" t="s">
        <v>1566</v>
      </c>
      <c r="F22" s="354" t="s">
        <v>1567</v>
      </c>
      <c r="G22" s="354" t="s">
        <v>1568</v>
      </c>
      <c r="H22" s="354" t="s">
        <v>1508</v>
      </c>
      <c r="I22" s="354" t="s">
        <v>1569</v>
      </c>
      <c r="J22" s="358">
        <v>2</v>
      </c>
      <c r="K22" s="109" t="s">
        <v>7</v>
      </c>
      <c r="L22" s="358">
        <v>0</v>
      </c>
      <c r="M22" s="354" t="s">
        <v>1570</v>
      </c>
      <c r="N22" s="359" t="s">
        <v>1571</v>
      </c>
      <c r="O22" s="347"/>
      <c r="R22" s="346">
        <v>1</v>
      </c>
      <c r="T22" s="346">
        <v>1</v>
      </c>
      <c r="AB22" s="346">
        <f t="shared" si="1"/>
        <v>2</v>
      </c>
    </row>
    <row r="23" spans="2:28" s="348" customFormat="1" ht="16.5" customHeight="1" thickTop="1" x14ac:dyDescent="0.2">
      <c r="B23" s="420">
        <v>20</v>
      </c>
      <c r="C23" s="716">
        <v>9</v>
      </c>
      <c r="D23" s="724" t="s">
        <v>1578</v>
      </c>
      <c r="E23" s="714" t="s">
        <v>1572</v>
      </c>
      <c r="F23" s="714" t="s">
        <v>23</v>
      </c>
      <c r="G23" s="714" t="s">
        <v>1573</v>
      </c>
      <c r="H23" s="715" t="s">
        <v>1577</v>
      </c>
      <c r="I23" s="362" t="s">
        <v>1989</v>
      </c>
      <c r="J23" s="314">
        <v>0</v>
      </c>
      <c r="K23" s="187" t="s">
        <v>7</v>
      </c>
      <c r="L23" s="314">
        <v>0</v>
      </c>
      <c r="M23" s="362" t="s">
        <v>12</v>
      </c>
      <c r="N23" s="315" t="s">
        <v>1581</v>
      </c>
      <c r="O23" s="349"/>
      <c r="AB23" s="348">
        <f t="shared" si="1"/>
        <v>0</v>
      </c>
    </row>
    <row r="24" spans="2:28" s="348" customFormat="1" ht="16.5" customHeight="1" x14ac:dyDescent="0.2">
      <c r="B24" s="420">
        <v>21</v>
      </c>
      <c r="C24" s="716"/>
      <c r="D24" s="725"/>
      <c r="E24" s="712"/>
      <c r="F24" s="712"/>
      <c r="G24" s="712"/>
      <c r="H24" s="712"/>
      <c r="I24" s="360" t="s">
        <v>1574</v>
      </c>
      <c r="J24" s="270">
        <v>2</v>
      </c>
      <c r="K24" s="19" t="s">
        <v>7</v>
      </c>
      <c r="L24" s="270">
        <v>0</v>
      </c>
      <c r="M24" s="360" t="s">
        <v>1579</v>
      </c>
      <c r="N24" s="212" t="s">
        <v>1580</v>
      </c>
      <c r="O24" s="349"/>
      <c r="Q24" s="348">
        <v>1</v>
      </c>
      <c r="R24" s="348">
        <v>1</v>
      </c>
      <c r="AB24" s="348">
        <f t="shared" si="1"/>
        <v>2</v>
      </c>
    </row>
    <row r="25" spans="2:28" s="355" customFormat="1" ht="16.5" customHeight="1" x14ac:dyDescent="0.2">
      <c r="B25" s="420">
        <v>22</v>
      </c>
      <c r="C25" s="716"/>
      <c r="D25" s="725"/>
      <c r="E25" s="712"/>
      <c r="F25" s="712"/>
      <c r="G25" s="712"/>
      <c r="H25" s="712"/>
      <c r="I25" s="360" t="s">
        <v>1575</v>
      </c>
      <c r="J25" s="270">
        <v>8</v>
      </c>
      <c r="K25" s="19" t="s">
        <v>7</v>
      </c>
      <c r="L25" s="270">
        <v>0</v>
      </c>
      <c r="M25" s="360" t="s">
        <v>1579</v>
      </c>
      <c r="N25" s="212" t="s">
        <v>1582</v>
      </c>
      <c r="O25" s="356"/>
      <c r="Q25" s="355">
        <v>2</v>
      </c>
      <c r="R25" s="355">
        <v>2</v>
      </c>
      <c r="T25" s="355">
        <v>2</v>
      </c>
      <c r="W25" s="355">
        <v>2</v>
      </c>
      <c r="AB25" s="355">
        <f t="shared" si="1"/>
        <v>8</v>
      </c>
    </row>
    <row r="26" spans="2:28" s="355" customFormat="1" ht="16.5" customHeight="1" x14ac:dyDescent="0.2">
      <c r="B26" s="420">
        <v>23</v>
      </c>
      <c r="C26" s="716"/>
      <c r="D26" s="725"/>
      <c r="E26" s="712"/>
      <c r="F26" s="712"/>
      <c r="G26" s="712"/>
      <c r="H26" s="712"/>
      <c r="I26" s="360" t="s">
        <v>130</v>
      </c>
      <c r="J26" s="270">
        <v>2</v>
      </c>
      <c r="K26" s="19" t="s">
        <v>7</v>
      </c>
      <c r="L26" s="270">
        <v>1</v>
      </c>
      <c r="M26" s="360" t="s">
        <v>8</v>
      </c>
      <c r="N26" s="212" t="s">
        <v>1583</v>
      </c>
      <c r="O26" s="356"/>
      <c r="Q26" s="355">
        <v>1</v>
      </c>
      <c r="S26" s="355">
        <v>1</v>
      </c>
      <c r="AB26" s="355">
        <f t="shared" si="1"/>
        <v>2</v>
      </c>
    </row>
    <row r="27" spans="2:28" s="355" customFormat="1" ht="16.5" customHeight="1" x14ac:dyDescent="0.2">
      <c r="B27" s="420">
        <v>24</v>
      </c>
      <c r="C27" s="716"/>
      <c r="D27" s="725"/>
      <c r="E27" s="713"/>
      <c r="F27" s="713"/>
      <c r="G27" s="713"/>
      <c r="H27" s="713"/>
      <c r="I27" s="361" t="s">
        <v>1576</v>
      </c>
      <c r="J27" s="316">
        <v>1</v>
      </c>
      <c r="K27" s="103" t="s">
        <v>7</v>
      </c>
      <c r="L27" s="316">
        <v>2</v>
      </c>
      <c r="M27" s="361" t="s">
        <v>11</v>
      </c>
      <c r="N27" s="317" t="s">
        <v>263</v>
      </c>
      <c r="O27" s="356"/>
      <c r="R27" s="355">
        <v>1</v>
      </c>
      <c r="AB27" s="355">
        <f t="shared" si="1"/>
        <v>1</v>
      </c>
    </row>
    <row r="28" spans="2:28" s="355" customFormat="1" ht="16.5" customHeight="1" x14ac:dyDescent="0.2">
      <c r="B28" s="420">
        <v>25</v>
      </c>
      <c r="C28" s="716">
        <v>10</v>
      </c>
      <c r="D28" s="725"/>
      <c r="E28" s="743" t="s">
        <v>1584</v>
      </c>
      <c r="F28" s="743" t="s">
        <v>1585</v>
      </c>
      <c r="G28" s="743" t="s">
        <v>1185</v>
      </c>
      <c r="H28" s="787" t="s">
        <v>1850</v>
      </c>
      <c r="I28" s="363" t="s">
        <v>1586</v>
      </c>
      <c r="J28" s="245">
        <v>2</v>
      </c>
      <c r="K28" s="135" t="s">
        <v>7</v>
      </c>
      <c r="L28" s="245">
        <v>1</v>
      </c>
      <c r="M28" s="363" t="s">
        <v>1588</v>
      </c>
      <c r="N28" s="365" t="s">
        <v>1589</v>
      </c>
      <c r="O28" s="356"/>
      <c r="R28" s="355">
        <v>1</v>
      </c>
      <c r="T28" s="355">
        <v>1</v>
      </c>
      <c r="AB28" s="355">
        <f t="shared" si="1"/>
        <v>2</v>
      </c>
    </row>
    <row r="29" spans="2:28" s="355" customFormat="1" ht="16.5" customHeight="1" thickBot="1" x14ac:dyDescent="0.25">
      <c r="B29" s="420">
        <v>26</v>
      </c>
      <c r="C29" s="716"/>
      <c r="D29" s="726"/>
      <c r="E29" s="756"/>
      <c r="F29" s="756"/>
      <c r="G29" s="756"/>
      <c r="H29" s="756"/>
      <c r="I29" s="364" t="s">
        <v>1587</v>
      </c>
      <c r="J29" s="249">
        <v>1</v>
      </c>
      <c r="K29" s="163" t="s">
        <v>7</v>
      </c>
      <c r="L29" s="249">
        <v>0</v>
      </c>
      <c r="M29" s="364" t="s">
        <v>1588</v>
      </c>
      <c r="N29" s="366" t="s">
        <v>1590</v>
      </c>
      <c r="O29" s="356"/>
      <c r="Q29" s="355">
        <v>1</v>
      </c>
      <c r="AB29" s="355">
        <f t="shared" si="1"/>
        <v>1</v>
      </c>
    </row>
    <row r="30" spans="2:28" s="355" customFormat="1" ht="16.5" customHeight="1" thickTop="1" x14ac:dyDescent="0.2">
      <c r="B30" s="420">
        <v>27</v>
      </c>
      <c r="C30" s="716">
        <v>11</v>
      </c>
      <c r="D30" s="724" t="s">
        <v>1596</v>
      </c>
      <c r="E30" s="798" t="s">
        <v>1595</v>
      </c>
      <c r="F30" s="798" t="s">
        <v>23</v>
      </c>
      <c r="G30" s="798" t="s">
        <v>1594</v>
      </c>
      <c r="H30" s="798" t="s">
        <v>1891</v>
      </c>
      <c r="I30" s="371" t="s">
        <v>1591</v>
      </c>
      <c r="J30" s="198">
        <v>3</v>
      </c>
      <c r="K30" s="372" t="s">
        <v>7</v>
      </c>
      <c r="L30" s="198">
        <v>0</v>
      </c>
      <c r="M30" s="371" t="s">
        <v>1597</v>
      </c>
      <c r="N30" s="202" t="s">
        <v>1598</v>
      </c>
      <c r="O30" s="356"/>
      <c r="R30" s="355">
        <v>2</v>
      </c>
      <c r="W30" s="355">
        <v>1</v>
      </c>
      <c r="AB30" s="355">
        <f t="shared" si="1"/>
        <v>3</v>
      </c>
    </row>
    <row r="31" spans="2:28" s="355" customFormat="1" ht="16.5" customHeight="1" x14ac:dyDescent="0.2">
      <c r="B31" s="420">
        <v>28</v>
      </c>
      <c r="C31" s="716"/>
      <c r="D31" s="725"/>
      <c r="E31" s="792"/>
      <c r="F31" s="792"/>
      <c r="G31" s="792"/>
      <c r="H31" s="792"/>
      <c r="I31" s="369" t="s">
        <v>1592</v>
      </c>
      <c r="J31" s="357">
        <v>4</v>
      </c>
      <c r="K31" s="335" t="s">
        <v>7</v>
      </c>
      <c r="L31" s="357">
        <v>0</v>
      </c>
      <c r="M31" s="369" t="s">
        <v>1597</v>
      </c>
      <c r="N31" s="324" t="s">
        <v>1599</v>
      </c>
      <c r="O31" s="356"/>
      <c r="Q31" s="355">
        <v>1</v>
      </c>
      <c r="S31" s="355">
        <v>1</v>
      </c>
      <c r="U31" s="355">
        <v>1</v>
      </c>
      <c r="W31" s="355">
        <v>1</v>
      </c>
      <c r="AB31" s="355">
        <f t="shared" si="1"/>
        <v>4</v>
      </c>
    </row>
    <row r="32" spans="2:28" s="355" customFormat="1" ht="16.5" customHeight="1" x14ac:dyDescent="0.2">
      <c r="B32" s="420">
        <v>29</v>
      </c>
      <c r="C32" s="716"/>
      <c r="D32" s="725"/>
      <c r="E32" s="792"/>
      <c r="F32" s="792"/>
      <c r="G32" s="792"/>
      <c r="H32" s="792"/>
      <c r="I32" s="369" t="s">
        <v>1591</v>
      </c>
      <c r="J32" s="357">
        <v>2</v>
      </c>
      <c r="K32" s="335" t="s">
        <v>7</v>
      </c>
      <c r="L32" s="357">
        <v>0</v>
      </c>
      <c r="M32" s="369" t="s">
        <v>8</v>
      </c>
      <c r="N32" s="324" t="s">
        <v>1600</v>
      </c>
      <c r="O32" s="356"/>
      <c r="P32" s="355">
        <v>1</v>
      </c>
      <c r="W32" s="355">
        <v>1</v>
      </c>
      <c r="AB32" s="355">
        <f t="shared" si="1"/>
        <v>2</v>
      </c>
    </row>
    <row r="33" spans="2:28" s="355" customFormat="1" ht="16.5" customHeight="1" thickBot="1" x14ac:dyDescent="0.25">
      <c r="B33" s="420">
        <v>30</v>
      </c>
      <c r="C33" s="716"/>
      <c r="D33" s="726"/>
      <c r="E33" s="794"/>
      <c r="F33" s="794"/>
      <c r="G33" s="794"/>
      <c r="H33" s="794"/>
      <c r="I33" s="370" t="s">
        <v>1593</v>
      </c>
      <c r="J33" s="209">
        <v>1</v>
      </c>
      <c r="K33" s="61" t="s">
        <v>7</v>
      </c>
      <c r="L33" s="209">
        <v>0</v>
      </c>
      <c r="M33" s="370" t="s">
        <v>1597</v>
      </c>
      <c r="N33" s="210" t="s">
        <v>1601</v>
      </c>
      <c r="O33" s="356"/>
      <c r="Q33" s="355">
        <v>1</v>
      </c>
      <c r="AB33" s="355">
        <f t="shared" si="1"/>
        <v>1</v>
      </c>
    </row>
    <row r="34" spans="2:28" s="355" customFormat="1" ht="16.5" customHeight="1" thickTop="1" x14ac:dyDescent="0.2">
      <c r="B34" s="420">
        <v>31</v>
      </c>
      <c r="C34" s="716">
        <v>12</v>
      </c>
      <c r="D34" s="724" t="s">
        <v>1606</v>
      </c>
      <c r="E34" s="714" t="s">
        <v>1605</v>
      </c>
      <c r="F34" s="714" t="s">
        <v>1617</v>
      </c>
      <c r="G34" s="715" t="s">
        <v>1610</v>
      </c>
      <c r="H34" s="715" t="s">
        <v>1641</v>
      </c>
      <c r="I34" s="385" t="s">
        <v>1602</v>
      </c>
      <c r="J34" s="314">
        <v>9</v>
      </c>
      <c r="K34" s="187" t="s">
        <v>7</v>
      </c>
      <c r="L34" s="314">
        <v>0</v>
      </c>
      <c r="M34" s="385" t="s">
        <v>1616</v>
      </c>
      <c r="N34" s="315" t="s">
        <v>1618</v>
      </c>
      <c r="O34" s="356"/>
      <c r="P34" s="355">
        <v>1</v>
      </c>
      <c r="Q34" s="355">
        <v>2</v>
      </c>
      <c r="U34" s="355">
        <v>2</v>
      </c>
      <c r="W34" s="355">
        <v>4</v>
      </c>
      <c r="AB34" s="355">
        <f t="shared" si="1"/>
        <v>9</v>
      </c>
    </row>
    <row r="35" spans="2:28" s="367" customFormat="1" ht="16.5" customHeight="1" x14ac:dyDescent="0.2">
      <c r="B35" s="420">
        <v>32</v>
      </c>
      <c r="C35" s="716"/>
      <c r="D35" s="725"/>
      <c r="E35" s="712"/>
      <c r="F35" s="712"/>
      <c r="G35" s="712"/>
      <c r="H35" s="712"/>
      <c r="I35" s="382" t="s">
        <v>1603</v>
      </c>
      <c r="J35" s="270">
        <v>10</v>
      </c>
      <c r="K35" s="19" t="s">
        <v>7</v>
      </c>
      <c r="L35" s="270">
        <v>0</v>
      </c>
      <c r="M35" s="382" t="s">
        <v>1616</v>
      </c>
      <c r="N35" s="212" t="s">
        <v>1619</v>
      </c>
      <c r="O35" s="368"/>
      <c r="P35" s="367">
        <v>1</v>
      </c>
      <c r="R35" s="367">
        <v>3</v>
      </c>
      <c r="T35" s="367">
        <v>3</v>
      </c>
      <c r="U35" s="367">
        <v>1</v>
      </c>
      <c r="W35" s="367">
        <v>1</v>
      </c>
      <c r="Z35" s="367">
        <v>1</v>
      </c>
      <c r="AB35" s="367">
        <f t="shared" si="1"/>
        <v>10</v>
      </c>
    </row>
    <row r="36" spans="2:28" s="367" customFormat="1" ht="16.5" customHeight="1" x14ac:dyDescent="0.2">
      <c r="B36" s="420">
        <v>33</v>
      </c>
      <c r="C36" s="716"/>
      <c r="D36" s="725"/>
      <c r="E36" s="718"/>
      <c r="F36" s="718"/>
      <c r="G36" s="712"/>
      <c r="H36" s="712"/>
      <c r="I36" s="390" t="s">
        <v>1604</v>
      </c>
      <c r="J36" s="313">
        <v>8</v>
      </c>
      <c r="K36" s="13" t="s">
        <v>7</v>
      </c>
      <c r="L36" s="313">
        <v>0</v>
      </c>
      <c r="M36" s="390" t="s">
        <v>1616</v>
      </c>
      <c r="N36" s="377" t="s">
        <v>1620</v>
      </c>
      <c r="O36" s="368"/>
      <c r="P36" s="367">
        <v>1</v>
      </c>
      <c r="R36" s="367">
        <v>3</v>
      </c>
      <c r="T36" s="367">
        <v>1</v>
      </c>
      <c r="V36" s="367">
        <v>1</v>
      </c>
      <c r="W36" s="367">
        <v>2</v>
      </c>
      <c r="AB36" s="367">
        <f t="shared" si="1"/>
        <v>8</v>
      </c>
    </row>
    <row r="37" spans="2:28" s="367" customFormat="1" ht="16.5" customHeight="1" x14ac:dyDescent="0.2">
      <c r="B37" s="420">
        <v>34</v>
      </c>
      <c r="C37" s="716">
        <v>13</v>
      </c>
      <c r="D37" s="725"/>
      <c r="E37" s="711" t="s">
        <v>1607</v>
      </c>
      <c r="F37" s="711" t="s">
        <v>23</v>
      </c>
      <c r="G37" s="712"/>
      <c r="H37" s="712"/>
      <c r="I37" s="387" t="s">
        <v>1613</v>
      </c>
      <c r="J37" s="265">
        <v>2</v>
      </c>
      <c r="K37" s="149" t="s">
        <v>7</v>
      </c>
      <c r="L37" s="265">
        <v>1</v>
      </c>
      <c r="M37" s="387" t="s">
        <v>1616</v>
      </c>
      <c r="N37" s="320" t="s">
        <v>1621</v>
      </c>
      <c r="O37" s="368"/>
      <c r="P37" s="367">
        <v>1</v>
      </c>
      <c r="W37" s="367">
        <v>1</v>
      </c>
      <c r="AB37" s="367">
        <f t="shared" si="1"/>
        <v>2</v>
      </c>
    </row>
    <row r="38" spans="2:28" s="367" customFormat="1" ht="16.5" customHeight="1" x14ac:dyDescent="0.2">
      <c r="B38" s="420">
        <v>35</v>
      </c>
      <c r="C38" s="716"/>
      <c r="D38" s="725"/>
      <c r="E38" s="712"/>
      <c r="F38" s="712"/>
      <c r="G38" s="712"/>
      <c r="H38" s="712"/>
      <c r="I38" s="382" t="s">
        <v>1614</v>
      </c>
      <c r="J38" s="270">
        <v>1</v>
      </c>
      <c r="K38" s="19" t="s">
        <v>7</v>
      </c>
      <c r="L38" s="270">
        <v>2</v>
      </c>
      <c r="M38" s="382" t="s">
        <v>11</v>
      </c>
      <c r="N38" s="212" t="s">
        <v>263</v>
      </c>
      <c r="O38" s="368"/>
      <c r="R38" s="367">
        <v>1</v>
      </c>
      <c r="AB38" s="367">
        <f t="shared" si="1"/>
        <v>1</v>
      </c>
    </row>
    <row r="39" spans="2:28" s="367" customFormat="1" ht="16.5" customHeight="1" x14ac:dyDescent="0.2">
      <c r="B39" s="420">
        <v>36</v>
      </c>
      <c r="C39" s="716"/>
      <c r="D39" s="725"/>
      <c r="E39" s="713"/>
      <c r="F39" s="713"/>
      <c r="G39" s="713"/>
      <c r="H39" s="713"/>
      <c r="I39" s="383" t="s">
        <v>1615</v>
      </c>
      <c r="J39" s="316">
        <v>3</v>
      </c>
      <c r="K39" s="103" t="s">
        <v>7</v>
      </c>
      <c r="L39" s="316">
        <v>1</v>
      </c>
      <c r="M39" s="383" t="s">
        <v>8</v>
      </c>
      <c r="N39" s="317" t="s">
        <v>1622</v>
      </c>
      <c r="O39" s="368"/>
      <c r="R39" s="367">
        <v>2</v>
      </c>
      <c r="Z39" s="367">
        <v>1</v>
      </c>
      <c r="AB39" s="367">
        <f t="shared" si="1"/>
        <v>3</v>
      </c>
    </row>
    <row r="40" spans="2:28" s="367" customFormat="1" ht="16.5" customHeight="1" x14ac:dyDescent="0.2">
      <c r="B40" s="420">
        <v>37</v>
      </c>
      <c r="C40" s="716">
        <v>14</v>
      </c>
      <c r="D40" s="725"/>
      <c r="E40" s="791" t="s">
        <v>1608</v>
      </c>
      <c r="F40" s="791" t="s">
        <v>23</v>
      </c>
      <c r="G40" s="791" t="s">
        <v>1674</v>
      </c>
      <c r="H40" s="791" t="s">
        <v>1895</v>
      </c>
      <c r="I40" s="384" t="s">
        <v>1623</v>
      </c>
      <c r="J40" s="357">
        <v>5</v>
      </c>
      <c r="K40" s="391" t="s">
        <v>7</v>
      </c>
      <c r="L40" s="357">
        <v>1</v>
      </c>
      <c r="M40" s="384" t="s">
        <v>1631</v>
      </c>
      <c r="N40" s="324" t="s">
        <v>1632</v>
      </c>
      <c r="O40" s="368"/>
      <c r="Q40" s="367">
        <v>1</v>
      </c>
      <c r="T40" s="367">
        <v>1</v>
      </c>
      <c r="W40" s="367">
        <v>2</v>
      </c>
      <c r="X40" s="367">
        <v>1</v>
      </c>
      <c r="AB40" s="367">
        <f t="shared" si="1"/>
        <v>5</v>
      </c>
    </row>
    <row r="41" spans="2:28" s="373" customFormat="1" ht="16.5" customHeight="1" x14ac:dyDescent="0.2">
      <c r="B41" s="420">
        <v>38</v>
      </c>
      <c r="C41" s="716"/>
      <c r="D41" s="725"/>
      <c r="E41" s="792"/>
      <c r="F41" s="792"/>
      <c r="G41" s="792"/>
      <c r="H41" s="792"/>
      <c r="I41" s="381" t="s">
        <v>1624</v>
      </c>
      <c r="J41" s="205">
        <v>2</v>
      </c>
      <c r="K41" s="47" t="s">
        <v>7</v>
      </c>
      <c r="L41" s="205">
        <v>0</v>
      </c>
      <c r="M41" s="381" t="s">
        <v>1631</v>
      </c>
      <c r="N41" s="206" t="s">
        <v>1633</v>
      </c>
      <c r="O41" s="374"/>
      <c r="P41" s="373">
        <v>1</v>
      </c>
      <c r="X41" s="373">
        <v>1</v>
      </c>
      <c r="AB41" s="373">
        <f t="shared" si="1"/>
        <v>2</v>
      </c>
    </row>
    <row r="42" spans="2:28" s="373" customFormat="1" ht="16.5" customHeight="1" x14ac:dyDescent="0.2">
      <c r="B42" s="420">
        <v>39</v>
      </c>
      <c r="C42" s="716"/>
      <c r="D42" s="725"/>
      <c r="E42" s="793"/>
      <c r="F42" s="793"/>
      <c r="G42" s="793"/>
      <c r="H42" s="793"/>
      <c r="I42" s="384" t="s">
        <v>1625</v>
      </c>
      <c r="J42" s="357">
        <v>6</v>
      </c>
      <c r="K42" s="391" t="s">
        <v>7</v>
      </c>
      <c r="L42" s="357">
        <v>0</v>
      </c>
      <c r="M42" s="384" t="s">
        <v>8</v>
      </c>
      <c r="N42" s="324" t="s">
        <v>1634</v>
      </c>
      <c r="O42" s="374"/>
      <c r="Q42" s="373">
        <v>1</v>
      </c>
      <c r="R42" s="373">
        <v>1</v>
      </c>
      <c r="S42" s="373">
        <v>2</v>
      </c>
      <c r="W42" s="373">
        <v>2</v>
      </c>
      <c r="AB42" s="373">
        <f t="shared" si="1"/>
        <v>6</v>
      </c>
    </row>
    <row r="43" spans="2:28" s="373" customFormat="1" ht="16.5" customHeight="1" x14ac:dyDescent="0.2">
      <c r="B43" s="420">
        <v>40</v>
      </c>
      <c r="C43" s="716">
        <v>15</v>
      </c>
      <c r="D43" s="725"/>
      <c r="E43" s="711" t="s">
        <v>1609</v>
      </c>
      <c r="F43" s="711" t="s">
        <v>23</v>
      </c>
      <c r="G43" s="719" t="s">
        <v>1951</v>
      </c>
      <c r="H43" s="719" t="s">
        <v>1642</v>
      </c>
      <c r="I43" s="387" t="s">
        <v>1611</v>
      </c>
      <c r="J43" s="265">
        <v>0</v>
      </c>
      <c r="K43" s="149" t="s">
        <v>7</v>
      </c>
      <c r="L43" s="265">
        <v>1</v>
      </c>
      <c r="M43" s="387" t="s">
        <v>1638</v>
      </c>
      <c r="N43" s="320" t="s">
        <v>1637</v>
      </c>
      <c r="O43" s="374"/>
      <c r="AB43" s="373">
        <f t="shared" si="1"/>
        <v>0</v>
      </c>
    </row>
    <row r="44" spans="2:28" s="373" customFormat="1" ht="16.5" customHeight="1" x14ac:dyDescent="0.2">
      <c r="B44" s="420">
        <v>41</v>
      </c>
      <c r="C44" s="716"/>
      <c r="D44" s="725"/>
      <c r="E44" s="712"/>
      <c r="F44" s="712"/>
      <c r="G44" s="712"/>
      <c r="H44" s="712"/>
      <c r="I44" s="382" t="s">
        <v>1612</v>
      </c>
      <c r="J44" s="270">
        <v>0</v>
      </c>
      <c r="K44" s="19" t="s">
        <v>7</v>
      </c>
      <c r="L44" s="270">
        <v>0</v>
      </c>
      <c r="M44" s="382" t="s">
        <v>12</v>
      </c>
      <c r="N44" s="212" t="s">
        <v>1637</v>
      </c>
      <c r="O44" s="374"/>
      <c r="AB44" s="373">
        <f t="shared" si="1"/>
        <v>0</v>
      </c>
    </row>
    <row r="45" spans="2:28" s="379" customFormat="1" ht="16.5" customHeight="1" x14ac:dyDescent="0.2">
      <c r="B45" s="420">
        <v>42</v>
      </c>
      <c r="C45" s="716"/>
      <c r="D45" s="725"/>
      <c r="E45" s="712"/>
      <c r="F45" s="712"/>
      <c r="G45" s="712"/>
      <c r="H45" s="712"/>
      <c r="I45" s="381" t="s">
        <v>1636</v>
      </c>
      <c r="J45" s="205">
        <v>2</v>
      </c>
      <c r="K45" s="47" t="s">
        <v>1637</v>
      </c>
      <c r="L45" s="205">
        <v>0</v>
      </c>
      <c r="M45" s="381" t="s">
        <v>8</v>
      </c>
      <c r="N45" s="206" t="s">
        <v>1639</v>
      </c>
      <c r="O45" s="380"/>
      <c r="W45" s="379">
        <v>1</v>
      </c>
      <c r="AA45" s="379">
        <v>1</v>
      </c>
      <c r="AB45" s="379">
        <f t="shared" si="1"/>
        <v>2</v>
      </c>
    </row>
    <row r="46" spans="2:28" s="373" customFormat="1" ht="16.5" customHeight="1" x14ac:dyDescent="0.2">
      <c r="B46" s="730">
        <v>43</v>
      </c>
      <c r="C46" s="716"/>
      <c r="D46" s="725"/>
      <c r="E46" s="712"/>
      <c r="F46" s="712"/>
      <c r="G46" s="712"/>
      <c r="H46" s="712"/>
      <c r="I46" s="718" t="s">
        <v>1635</v>
      </c>
      <c r="J46" s="313">
        <v>1</v>
      </c>
      <c r="K46" s="13" t="s">
        <v>7</v>
      </c>
      <c r="L46" s="313">
        <v>1</v>
      </c>
      <c r="M46" s="718" t="s">
        <v>11</v>
      </c>
      <c r="N46" s="801" t="s">
        <v>1756</v>
      </c>
      <c r="O46" s="734"/>
      <c r="P46" s="736"/>
      <c r="Q46" s="736"/>
      <c r="R46" s="736"/>
      <c r="S46" s="736">
        <v>1</v>
      </c>
      <c r="T46" s="736"/>
      <c r="U46" s="736"/>
      <c r="V46" s="736"/>
      <c r="W46" s="736"/>
      <c r="X46" s="736"/>
      <c r="Y46" s="736"/>
      <c r="Z46" s="736"/>
      <c r="AA46" s="736"/>
      <c r="AB46" s="730">
        <f t="shared" si="1"/>
        <v>1</v>
      </c>
    </row>
    <row r="47" spans="2:28" s="379" customFormat="1" ht="16.5" customHeight="1" x14ac:dyDescent="0.2">
      <c r="B47" s="730"/>
      <c r="C47" s="716"/>
      <c r="D47" s="725"/>
      <c r="E47" s="718"/>
      <c r="F47" s="718"/>
      <c r="G47" s="718"/>
      <c r="H47" s="718"/>
      <c r="I47" s="733"/>
      <c r="J47" s="267">
        <v>2</v>
      </c>
      <c r="K47" s="269" t="s">
        <v>475</v>
      </c>
      <c r="L47" s="268">
        <v>3</v>
      </c>
      <c r="M47" s="733"/>
      <c r="N47" s="802"/>
      <c r="O47" s="734"/>
      <c r="P47" s="736"/>
      <c r="Q47" s="736"/>
      <c r="R47" s="736"/>
      <c r="S47" s="736"/>
      <c r="T47" s="736"/>
      <c r="U47" s="736"/>
      <c r="V47" s="736"/>
      <c r="W47" s="736"/>
      <c r="X47" s="736"/>
      <c r="Y47" s="736"/>
      <c r="Z47" s="736"/>
      <c r="AA47" s="736"/>
      <c r="AB47" s="730"/>
    </row>
    <row r="48" spans="2:28" s="373" customFormat="1" ht="16.5" customHeight="1" x14ac:dyDescent="0.2">
      <c r="B48" s="378">
        <v>44</v>
      </c>
      <c r="C48" s="716"/>
      <c r="D48" s="725"/>
      <c r="E48" s="713"/>
      <c r="F48" s="713"/>
      <c r="G48" s="713"/>
      <c r="H48" s="713"/>
      <c r="I48" s="383" t="s">
        <v>1636</v>
      </c>
      <c r="J48" s="316">
        <v>1</v>
      </c>
      <c r="K48" s="103" t="s">
        <v>7</v>
      </c>
      <c r="L48" s="316">
        <v>2</v>
      </c>
      <c r="M48" s="383" t="s">
        <v>1638</v>
      </c>
      <c r="N48" s="317" t="s">
        <v>1640</v>
      </c>
      <c r="O48" s="374"/>
      <c r="W48" s="373">
        <v>1</v>
      </c>
      <c r="AB48" s="373">
        <f t="shared" si="1"/>
        <v>1</v>
      </c>
    </row>
    <row r="49" spans="2:28" s="373" customFormat="1" ht="16.5" customHeight="1" x14ac:dyDescent="0.2">
      <c r="B49" s="373">
        <v>45</v>
      </c>
      <c r="C49" s="716">
        <v>16</v>
      </c>
      <c r="D49" s="725"/>
      <c r="E49" s="711" t="s">
        <v>1626</v>
      </c>
      <c r="F49" s="711" t="s">
        <v>1647</v>
      </c>
      <c r="G49" s="719" t="s">
        <v>1952</v>
      </c>
      <c r="H49" s="719" t="s">
        <v>1646</v>
      </c>
      <c r="I49" s="387" t="s">
        <v>1628</v>
      </c>
      <c r="J49" s="265">
        <v>5</v>
      </c>
      <c r="K49" s="149" t="s">
        <v>7</v>
      </c>
      <c r="L49" s="265">
        <v>1</v>
      </c>
      <c r="M49" s="387" t="s">
        <v>1648</v>
      </c>
      <c r="N49" s="320" t="s">
        <v>1649</v>
      </c>
      <c r="O49" s="374"/>
      <c r="Q49" s="373">
        <v>1</v>
      </c>
      <c r="W49" s="373">
        <v>4</v>
      </c>
      <c r="AB49" s="373">
        <f t="shared" si="1"/>
        <v>5</v>
      </c>
    </row>
    <row r="50" spans="2:28" s="373" customFormat="1" ht="16.5" customHeight="1" x14ac:dyDescent="0.2">
      <c r="B50" s="420">
        <v>46</v>
      </c>
      <c r="C50" s="716"/>
      <c r="D50" s="725"/>
      <c r="E50" s="712"/>
      <c r="F50" s="712"/>
      <c r="G50" s="753"/>
      <c r="H50" s="712"/>
      <c r="I50" s="382" t="s">
        <v>1629</v>
      </c>
      <c r="J50" s="270">
        <v>5</v>
      </c>
      <c r="K50" s="19" t="s">
        <v>7</v>
      </c>
      <c r="L50" s="270">
        <v>0</v>
      </c>
      <c r="M50" s="382" t="s">
        <v>1648</v>
      </c>
      <c r="N50" s="212" t="s">
        <v>1650</v>
      </c>
      <c r="O50" s="374"/>
      <c r="P50" s="373">
        <v>1</v>
      </c>
      <c r="T50" s="373">
        <v>1</v>
      </c>
      <c r="W50" s="373">
        <v>3</v>
      </c>
      <c r="AB50" s="373">
        <f t="shared" si="1"/>
        <v>5</v>
      </c>
    </row>
    <row r="51" spans="2:28" s="373" customFormat="1" ht="16.5" customHeight="1" x14ac:dyDescent="0.2">
      <c r="B51" s="420">
        <v>47</v>
      </c>
      <c r="C51" s="716"/>
      <c r="D51" s="725"/>
      <c r="E51" s="718"/>
      <c r="F51" s="718"/>
      <c r="G51" s="753"/>
      <c r="H51" s="712"/>
      <c r="I51" s="390" t="s">
        <v>1630</v>
      </c>
      <c r="J51" s="313">
        <v>0</v>
      </c>
      <c r="K51" s="13" t="s">
        <v>7</v>
      </c>
      <c r="L51" s="313">
        <v>1</v>
      </c>
      <c r="M51" s="390" t="s">
        <v>11</v>
      </c>
      <c r="N51" s="377" t="s">
        <v>1651</v>
      </c>
      <c r="O51" s="374"/>
      <c r="AB51" s="373">
        <f t="shared" si="1"/>
        <v>0</v>
      </c>
    </row>
    <row r="52" spans="2:28" s="373" customFormat="1" ht="16.5" customHeight="1" x14ac:dyDescent="0.2">
      <c r="B52" s="420">
        <v>48</v>
      </c>
      <c r="C52" s="716">
        <v>17</v>
      </c>
      <c r="D52" s="725"/>
      <c r="E52" s="711" t="s">
        <v>1627</v>
      </c>
      <c r="F52" s="711" t="s">
        <v>1647</v>
      </c>
      <c r="G52" s="753"/>
      <c r="H52" s="712"/>
      <c r="I52" s="387" t="s">
        <v>1643</v>
      </c>
      <c r="J52" s="265">
        <v>1</v>
      </c>
      <c r="K52" s="149" t="s">
        <v>7</v>
      </c>
      <c r="L52" s="265">
        <v>0</v>
      </c>
      <c r="M52" s="387" t="s">
        <v>1648</v>
      </c>
      <c r="N52" s="320" t="s">
        <v>1652</v>
      </c>
      <c r="O52" s="374"/>
      <c r="R52" s="373">
        <v>1</v>
      </c>
      <c r="AB52" s="373">
        <f t="shared" si="1"/>
        <v>1</v>
      </c>
    </row>
    <row r="53" spans="2:28" s="375" customFormat="1" ht="16.5" customHeight="1" x14ac:dyDescent="0.2">
      <c r="B53" s="420">
        <v>49</v>
      </c>
      <c r="C53" s="716"/>
      <c r="D53" s="725"/>
      <c r="E53" s="712"/>
      <c r="F53" s="712"/>
      <c r="G53" s="753"/>
      <c r="H53" s="712"/>
      <c r="I53" s="382" t="s">
        <v>1644</v>
      </c>
      <c r="J53" s="270">
        <v>2</v>
      </c>
      <c r="K53" s="19" t="s">
        <v>7</v>
      </c>
      <c r="L53" s="270">
        <v>0</v>
      </c>
      <c r="M53" s="382" t="s">
        <v>1648</v>
      </c>
      <c r="N53" s="212" t="s">
        <v>1653</v>
      </c>
      <c r="O53" s="376"/>
      <c r="P53" s="375">
        <v>1</v>
      </c>
      <c r="R53" s="375">
        <v>1</v>
      </c>
      <c r="AB53" s="375">
        <f t="shared" si="1"/>
        <v>2</v>
      </c>
    </row>
    <row r="54" spans="2:28" s="375" customFormat="1" ht="16.5" customHeight="1" x14ac:dyDescent="0.2">
      <c r="B54" s="420">
        <v>50</v>
      </c>
      <c r="C54" s="716"/>
      <c r="D54" s="725"/>
      <c r="E54" s="713"/>
      <c r="F54" s="713"/>
      <c r="G54" s="797"/>
      <c r="H54" s="713"/>
      <c r="I54" s="383" t="s">
        <v>1645</v>
      </c>
      <c r="J54" s="316">
        <v>4</v>
      </c>
      <c r="K54" s="103" t="s">
        <v>7</v>
      </c>
      <c r="L54" s="316">
        <v>0</v>
      </c>
      <c r="M54" s="383" t="s">
        <v>8</v>
      </c>
      <c r="N54" s="317" t="s">
        <v>1654</v>
      </c>
      <c r="O54" s="376"/>
      <c r="Q54" s="375">
        <v>1</v>
      </c>
      <c r="R54" s="375">
        <v>1</v>
      </c>
      <c r="S54" s="375">
        <v>1</v>
      </c>
      <c r="W54" s="375">
        <v>1</v>
      </c>
      <c r="AB54" s="375">
        <f t="shared" si="1"/>
        <v>4</v>
      </c>
    </row>
    <row r="55" spans="2:28" s="375" customFormat="1" ht="16.5" customHeight="1" x14ac:dyDescent="0.2">
      <c r="B55" s="420">
        <v>51</v>
      </c>
      <c r="C55" s="716">
        <v>18</v>
      </c>
      <c r="D55" s="725"/>
      <c r="E55" s="791" t="s">
        <v>1655</v>
      </c>
      <c r="F55" s="791" t="s">
        <v>1659</v>
      </c>
      <c r="G55" s="795" t="s">
        <v>2103</v>
      </c>
      <c r="H55" s="791" t="s">
        <v>1873</v>
      </c>
      <c r="I55" s="384" t="s">
        <v>628</v>
      </c>
      <c r="J55" s="357">
        <v>1</v>
      </c>
      <c r="K55" s="391" t="s">
        <v>7</v>
      </c>
      <c r="L55" s="357">
        <v>1</v>
      </c>
      <c r="M55" s="384" t="s">
        <v>12</v>
      </c>
      <c r="N55" s="324" t="s">
        <v>1661</v>
      </c>
      <c r="O55" s="376"/>
      <c r="S55" s="375">
        <v>1</v>
      </c>
      <c r="AB55" s="375">
        <f t="shared" si="1"/>
        <v>1</v>
      </c>
    </row>
    <row r="56" spans="2:28" s="375" customFormat="1" ht="16.5" customHeight="1" x14ac:dyDescent="0.2">
      <c r="B56" s="420">
        <v>52</v>
      </c>
      <c r="C56" s="716"/>
      <c r="D56" s="725"/>
      <c r="E56" s="792"/>
      <c r="F56" s="792"/>
      <c r="G56" s="792"/>
      <c r="H56" s="792"/>
      <c r="I56" s="395" t="s">
        <v>1657</v>
      </c>
      <c r="J56" s="205">
        <v>2</v>
      </c>
      <c r="K56" s="47" t="s">
        <v>7</v>
      </c>
      <c r="L56" s="205">
        <v>1</v>
      </c>
      <c r="M56" s="395" t="s">
        <v>1658</v>
      </c>
      <c r="N56" s="206" t="s">
        <v>1583</v>
      </c>
      <c r="O56" s="376"/>
      <c r="Q56" s="375">
        <v>1</v>
      </c>
      <c r="S56" s="375">
        <v>1</v>
      </c>
      <c r="AB56" s="375">
        <f t="shared" si="1"/>
        <v>2</v>
      </c>
    </row>
    <row r="57" spans="2:28" s="375" customFormat="1" ht="16.5" customHeight="1" x14ac:dyDescent="0.2">
      <c r="B57" s="420">
        <v>53</v>
      </c>
      <c r="C57" s="716"/>
      <c r="D57" s="725"/>
      <c r="E57" s="792"/>
      <c r="F57" s="792"/>
      <c r="G57" s="792"/>
      <c r="H57" s="792"/>
      <c r="I57" s="395" t="s">
        <v>36</v>
      </c>
      <c r="J57" s="205">
        <v>4</v>
      </c>
      <c r="K57" s="47" t="s">
        <v>7</v>
      </c>
      <c r="L57" s="205">
        <v>1</v>
      </c>
      <c r="M57" s="395" t="s">
        <v>1658</v>
      </c>
      <c r="N57" s="206" t="s">
        <v>1662</v>
      </c>
      <c r="O57" s="376"/>
      <c r="T57" s="375">
        <v>1</v>
      </c>
      <c r="W57" s="375">
        <v>3</v>
      </c>
      <c r="AB57" s="375">
        <f t="shared" si="1"/>
        <v>4</v>
      </c>
    </row>
    <row r="58" spans="2:28" s="388" customFormat="1" ht="16.5" customHeight="1" x14ac:dyDescent="0.2">
      <c r="B58" s="420">
        <v>54</v>
      </c>
      <c r="C58" s="716"/>
      <c r="D58" s="725"/>
      <c r="E58" s="792"/>
      <c r="F58" s="792"/>
      <c r="G58" s="792"/>
      <c r="H58" s="792"/>
      <c r="I58" s="395" t="s">
        <v>628</v>
      </c>
      <c r="J58" s="205">
        <v>2</v>
      </c>
      <c r="K58" s="47" t="s">
        <v>7</v>
      </c>
      <c r="L58" s="205">
        <v>1</v>
      </c>
      <c r="M58" s="395" t="s">
        <v>1658</v>
      </c>
      <c r="N58" s="206" t="s">
        <v>1663</v>
      </c>
      <c r="O58" s="389"/>
      <c r="P58" s="388">
        <v>1</v>
      </c>
      <c r="W58" s="388">
        <v>1</v>
      </c>
      <c r="AB58" s="388">
        <f t="shared" si="1"/>
        <v>2</v>
      </c>
    </row>
    <row r="59" spans="2:28" s="388" customFormat="1" ht="16.5" customHeight="1" x14ac:dyDescent="0.2">
      <c r="B59" s="420">
        <v>55</v>
      </c>
      <c r="C59" s="716"/>
      <c r="D59" s="725"/>
      <c r="E59" s="792"/>
      <c r="F59" s="792"/>
      <c r="G59" s="792"/>
      <c r="H59" s="792"/>
      <c r="I59" s="395" t="s">
        <v>1657</v>
      </c>
      <c r="J59" s="205">
        <v>8</v>
      </c>
      <c r="K59" s="47" t="s">
        <v>7</v>
      </c>
      <c r="L59" s="205">
        <v>1</v>
      </c>
      <c r="M59" s="395" t="s">
        <v>8</v>
      </c>
      <c r="N59" s="206" t="s">
        <v>1664</v>
      </c>
      <c r="O59" s="389"/>
      <c r="P59" s="388">
        <v>1</v>
      </c>
      <c r="Q59" s="388">
        <v>3</v>
      </c>
      <c r="R59" s="388">
        <v>1</v>
      </c>
      <c r="W59" s="388">
        <v>2</v>
      </c>
      <c r="Y59" s="388">
        <v>1</v>
      </c>
      <c r="AB59" s="388">
        <f t="shared" si="1"/>
        <v>8</v>
      </c>
    </row>
    <row r="60" spans="2:28" s="388" customFormat="1" ht="16.5" customHeight="1" thickBot="1" x14ac:dyDescent="0.25">
      <c r="B60" s="420">
        <v>56</v>
      </c>
      <c r="C60" s="716"/>
      <c r="D60" s="726"/>
      <c r="E60" s="794"/>
      <c r="F60" s="794"/>
      <c r="G60" s="794"/>
      <c r="H60" s="794"/>
      <c r="I60" s="386" t="s">
        <v>1082</v>
      </c>
      <c r="J60" s="209">
        <v>0</v>
      </c>
      <c r="K60" s="61" t="s">
        <v>7</v>
      </c>
      <c r="L60" s="209">
        <v>1</v>
      </c>
      <c r="M60" s="386" t="s">
        <v>11</v>
      </c>
      <c r="N60" s="210" t="s">
        <v>1660</v>
      </c>
      <c r="O60" s="389"/>
      <c r="AB60" s="388">
        <f t="shared" si="1"/>
        <v>0</v>
      </c>
    </row>
    <row r="61" spans="2:28" s="388" customFormat="1" ht="16.5" customHeight="1" thickTop="1" x14ac:dyDescent="0.2">
      <c r="B61" s="420">
        <v>57</v>
      </c>
      <c r="C61" s="388">
        <v>19</v>
      </c>
      <c r="D61" s="724" t="s">
        <v>1665</v>
      </c>
      <c r="E61" s="402" t="s">
        <v>1656</v>
      </c>
      <c r="F61" s="402" t="s">
        <v>23</v>
      </c>
      <c r="G61" s="402" t="s">
        <v>1185</v>
      </c>
      <c r="H61" s="402" t="s">
        <v>1285</v>
      </c>
      <c r="I61" s="402" t="s">
        <v>1624</v>
      </c>
      <c r="J61" s="272">
        <v>3</v>
      </c>
      <c r="K61" s="273" t="s">
        <v>7</v>
      </c>
      <c r="L61" s="272">
        <v>1</v>
      </c>
      <c r="M61" s="402" t="s">
        <v>8</v>
      </c>
      <c r="N61" s="392" t="s">
        <v>1666</v>
      </c>
      <c r="O61" s="389"/>
      <c r="Q61" s="388">
        <v>1</v>
      </c>
      <c r="T61" s="388">
        <v>1</v>
      </c>
      <c r="W61" s="388">
        <v>1</v>
      </c>
      <c r="AB61" s="388">
        <f t="shared" si="1"/>
        <v>3</v>
      </c>
    </row>
    <row r="62" spans="2:28" s="388" customFormat="1" ht="16.5" customHeight="1" x14ac:dyDescent="0.2">
      <c r="B62" s="730">
        <v>58</v>
      </c>
      <c r="C62" s="716">
        <v>20</v>
      </c>
      <c r="D62" s="725"/>
      <c r="E62" s="743" t="s">
        <v>1667</v>
      </c>
      <c r="F62" s="743" t="s">
        <v>23</v>
      </c>
      <c r="G62" s="743" t="s">
        <v>1299</v>
      </c>
      <c r="H62" s="743" t="s">
        <v>1285</v>
      </c>
      <c r="I62" s="743" t="s">
        <v>1510</v>
      </c>
      <c r="J62" s="274">
        <v>1</v>
      </c>
      <c r="K62" s="79" t="s">
        <v>7</v>
      </c>
      <c r="L62" s="274">
        <v>1</v>
      </c>
      <c r="M62" s="743" t="s">
        <v>1669</v>
      </c>
      <c r="N62" s="799" t="s">
        <v>1757</v>
      </c>
      <c r="O62" s="734"/>
      <c r="P62" s="730">
        <v>1</v>
      </c>
      <c r="Q62" s="730"/>
      <c r="R62" s="730"/>
      <c r="S62" s="730"/>
      <c r="T62" s="730"/>
      <c r="U62" s="730"/>
      <c r="V62" s="730"/>
      <c r="W62" s="730"/>
      <c r="X62" s="730"/>
      <c r="Y62" s="730"/>
      <c r="Z62" s="730"/>
      <c r="AA62" s="730"/>
      <c r="AB62" s="730">
        <f t="shared" si="1"/>
        <v>1</v>
      </c>
    </row>
    <row r="63" spans="2:28" s="388" customFormat="1" ht="16.5" customHeight="1" x14ac:dyDescent="0.2">
      <c r="B63" s="730"/>
      <c r="C63" s="716"/>
      <c r="D63" s="725"/>
      <c r="E63" s="804"/>
      <c r="F63" s="804"/>
      <c r="G63" s="804"/>
      <c r="H63" s="804"/>
      <c r="I63" s="804"/>
      <c r="J63" s="396">
        <v>5</v>
      </c>
      <c r="K63" s="397" t="s">
        <v>475</v>
      </c>
      <c r="L63" s="398">
        <v>4</v>
      </c>
      <c r="M63" s="804"/>
      <c r="N63" s="800"/>
      <c r="O63" s="734"/>
      <c r="P63" s="730"/>
      <c r="Q63" s="730"/>
      <c r="R63" s="730"/>
      <c r="S63" s="730"/>
      <c r="T63" s="730"/>
      <c r="U63" s="730"/>
      <c r="V63" s="730"/>
      <c r="W63" s="730"/>
      <c r="X63" s="730"/>
      <c r="Y63" s="730"/>
      <c r="Z63" s="730"/>
      <c r="AA63" s="730"/>
      <c r="AB63" s="730"/>
    </row>
    <row r="64" spans="2:28" s="388" customFormat="1" ht="16.5" customHeight="1" x14ac:dyDescent="0.2">
      <c r="B64" s="388">
        <v>59</v>
      </c>
      <c r="C64" s="716"/>
      <c r="D64" s="725"/>
      <c r="E64" s="744"/>
      <c r="F64" s="744"/>
      <c r="G64" s="744"/>
      <c r="H64" s="744"/>
      <c r="I64" s="399" t="s">
        <v>1668</v>
      </c>
      <c r="J64" s="251">
        <v>8</v>
      </c>
      <c r="K64" s="156" t="s">
        <v>7</v>
      </c>
      <c r="L64" s="251">
        <v>0</v>
      </c>
      <c r="M64" s="418" t="s">
        <v>8</v>
      </c>
      <c r="N64" s="221" t="s">
        <v>1670</v>
      </c>
      <c r="O64" s="389"/>
      <c r="Q64" s="388">
        <v>1</v>
      </c>
      <c r="R64" s="388">
        <v>2</v>
      </c>
      <c r="T64" s="388">
        <v>1</v>
      </c>
      <c r="W64" s="388">
        <v>2</v>
      </c>
      <c r="AA64" s="388">
        <v>2</v>
      </c>
      <c r="AB64" s="388">
        <f t="shared" si="1"/>
        <v>8</v>
      </c>
    </row>
    <row r="65" spans="2:28" s="388" customFormat="1" ht="16.5" customHeight="1" x14ac:dyDescent="0.2">
      <c r="B65" s="388">
        <v>60</v>
      </c>
      <c r="C65" s="716">
        <v>21</v>
      </c>
      <c r="D65" s="725"/>
      <c r="E65" s="758" t="s">
        <v>1671</v>
      </c>
      <c r="F65" s="758" t="s">
        <v>149</v>
      </c>
      <c r="G65" s="758" t="s">
        <v>1937</v>
      </c>
      <c r="H65" s="778" t="s">
        <v>1677</v>
      </c>
      <c r="I65" s="401" t="s">
        <v>1672</v>
      </c>
      <c r="J65" s="403">
        <v>1</v>
      </c>
      <c r="K65" s="404" t="s">
        <v>7</v>
      </c>
      <c r="L65" s="403">
        <v>0</v>
      </c>
      <c r="M65" s="401" t="s">
        <v>8</v>
      </c>
      <c r="N65" s="324" t="s">
        <v>1675</v>
      </c>
      <c r="O65" s="389"/>
      <c r="P65" s="388">
        <v>1</v>
      </c>
      <c r="AB65" s="388">
        <f t="shared" si="1"/>
        <v>1</v>
      </c>
    </row>
    <row r="66" spans="2:28" s="393" customFormat="1" ht="16.5" customHeight="1" thickBot="1" x14ac:dyDescent="0.25">
      <c r="B66" s="420">
        <v>61</v>
      </c>
      <c r="C66" s="716"/>
      <c r="D66" s="726"/>
      <c r="E66" s="781"/>
      <c r="F66" s="781"/>
      <c r="G66" s="781"/>
      <c r="H66" s="781"/>
      <c r="I66" s="400" t="s">
        <v>1673</v>
      </c>
      <c r="J66" s="249">
        <v>0</v>
      </c>
      <c r="K66" s="163" t="s">
        <v>7</v>
      </c>
      <c r="L66" s="249">
        <v>2</v>
      </c>
      <c r="M66" s="400" t="s">
        <v>11</v>
      </c>
      <c r="N66" s="405" t="s">
        <v>1676</v>
      </c>
      <c r="O66" s="394"/>
      <c r="AB66" s="393">
        <f t="shared" si="1"/>
        <v>0</v>
      </c>
    </row>
    <row r="67" spans="2:28" s="393" customFormat="1" ht="16.5" customHeight="1" thickTop="1" x14ac:dyDescent="0.2">
      <c r="B67" s="420">
        <v>62</v>
      </c>
      <c r="C67" s="716">
        <v>22</v>
      </c>
      <c r="D67" s="724" t="s">
        <v>1678</v>
      </c>
      <c r="E67" s="755" t="s">
        <v>1679</v>
      </c>
      <c r="F67" s="755" t="s">
        <v>1680</v>
      </c>
      <c r="G67" s="755" t="s">
        <v>1681</v>
      </c>
      <c r="H67" s="755" t="s">
        <v>1297</v>
      </c>
      <c r="I67" s="409" t="s">
        <v>17</v>
      </c>
      <c r="J67" s="250">
        <v>2</v>
      </c>
      <c r="K67" s="171" t="s">
        <v>7</v>
      </c>
      <c r="L67" s="250">
        <v>0</v>
      </c>
      <c r="M67" s="409" t="s">
        <v>8</v>
      </c>
      <c r="N67" s="408" t="s">
        <v>80</v>
      </c>
      <c r="O67" s="394"/>
      <c r="S67" s="393">
        <v>2</v>
      </c>
      <c r="AB67" s="393">
        <f t="shared" si="1"/>
        <v>2</v>
      </c>
    </row>
    <row r="68" spans="2:28" s="393" customFormat="1" ht="16.5" customHeight="1" x14ac:dyDescent="0.2">
      <c r="B68" s="420">
        <v>63</v>
      </c>
      <c r="C68" s="716"/>
      <c r="D68" s="725"/>
      <c r="E68" s="744"/>
      <c r="F68" s="744"/>
      <c r="G68" s="744"/>
      <c r="H68" s="744"/>
      <c r="I68" s="410" t="s">
        <v>1682</v>
      </c>
      <c r="J68" s="251">
        <v>0</v>
      </c>
      <c r="K68" s="156" t="s">
        <v>7</v>
      </c>
      <c r="L68" s="251">
        <v>1</v>
      </c>
      <c r="M68" s="410" t="s">
        <v>11</v>
      </c>
      <c r="N68" s="221" t="s">
        <v>1683</v>
      </c>
      <c r="O68" s="394"/>
      <c r="AB68" s="393">
        <f t="shared" si="1"/>
        <v>0</v>
      </c>
    </row>
    <row r="69" spans="2:28" s="393" customFormat="1" ht="16.5" customHeight="1" x14ac:dyDescent="0.2">
      <c r="B69" s="420">
        <v>64</v>
      </c>
      <c r="C69" s="716">
        <v>23</v>
      </c>
      <c r="D69" s="725"/>
      <c r="E69" s="743" t="s">
        <v>1684</v>
      </c>
      <c r="F69" s="743" t="s">
        <v>23</v>
      </c>
      <c r="G69" s="743" t="s">
        <v>1685</v>
      </c>
      <c r="H69" s="504" t="s">
        <v>1297</v>
      </c>
      <c r="I69" s="412" t="s">
        <v>1686</v>
      </c>
      <c r="J69" s="245">
        <v>1</v>
      </c>
      <c r="K69" s="135" t="s">
        <v>7</v>
      </c>
      <c r="L69" s="245">
        <v>0</v>
      </c>
      <c r="M69" s="412" t="s">
        <v>1687</v>
      </c>
      <c r="N69" s="318" t="s">
        <v>122</v>
      </c>
      <c r="O69" s="394"/>
      <c r="Q69" s="393">
        <v>1</v>
      </c>
      <c r="AB69" s="393">
        <f t="shared" si="1"/>
        <v>1</v>
      </c>
    </row>
    <row r="70" spans="2:28" s="393" customFormat="1" ht="17.149999999999999" customHeight="1" x14ac:dyDescent="0.2">
      <c r="B70" s="420">
        <v>65</v>
      </c>
      <c r="C70" s="716"/>
      <c r="D70" s="725"/>
      <c r="E70" s="744"/>
      <c r="F70" s="744"/>
      <c r="G70" s="744"/>
      <c r="H70" s="506" t="s">
        <v>1892</v>
      </c>
      <c r="I70" s="417" t="s">
        <v>17</v>
      </c>
      <c r="J70" s="264">
        <v>3</v>
      </c>
      <c r="K70" s="94" t="s">
        <v>7</v>
      </c>
      <c r="L70" s="264">
        <v>0</v>
      </c>
      <c r="M70" s="417" t="s">
        <v>8</v>
      </c>
      <c r="N70" s="221" t="s">
        <v>1688</v>
      </c>
      <c r="O70" s="394"/>
      <c r="R70" s="393">
        <v>1</v>
      </c>
      <c r="S70" s="393">
        <v>1</v>
      </c>
      <c r="Y70" s="393">
        <v>1</v>
      </c>
      <c r="AB70" s="393">
        <f t="shared" si="1"/>
        <v>3</v>
      </c>
    </row>
    <row r="71" spans="2:28" s="406" customFormat="1" ht="17.149999999999999" customHeight="1" x14ac:dyDescent="0.2">
      <c r="B71" s="420">
        <v>66</v>
      </c>
      <c r="C71" s="716">
        <v>24</v>
      </c>
      <c r="D71" s="725"/>
      <c r="E71" s="791" t="s">
        <v>1689</v>
      </c>
      <c r="F71" s="791" t="s">
        <v>23</v>
      </c>
      <c r="G71" s="795" t="s">
        <v>1690</v>
      </c>
      <c r="H71" s="791" t="s">
        <v>1867</v>
      </c>
      <c r="I71" s="414" t="s">
        <v>1691</v>
      </c>
      <c r="J71" s="357">
        <v>6</v>
      </c>
      <c r="K71" s="413" t="s">
        <v>7</v>
      </c>
      <c r="L71" s="357">
        <v>1</v>
      </c>
      <c r="M71" s="414" t="s">
        <v>1695</v>
      </c>
      <c r="N71" s="324" t="s">
        <v>1697</v>
      </c>
      <c r="O71" s="407">
        <v>3</v>
      </c>
      <c r="T71" s="406">
        <v>1</v>
      </c>
      <c r="W71" s="406">
        <v>2</v>
      </c>
      <c r="AB71" s="406">
        <f t="shared" si="1"/>
        <v>6</v>
      </c>
    </row>
    <row r="72" spans="2:28" s="406" customFormat="1" ht="17.149999999999999" customHeight="1" x14ac:dyDescent="0.2">
      <c r="B72" s="420">
        <v>67</v>
      </c>
      <c r="C72" s="716"/>
      <c r="D72" s="725"/>
      <c r="E72" s="792"/>
      <c r="F72" s="792"/>
      <c r="G72" s="805"/>
      <c r="H72" s="792"/>
      <c r="I72" s="416" t="s">
        <v>1692</v>
      </c>
      <c r="J72" s="205">
        <v>3</v>
      </c>
      <c r="K72" s="47" t="s">
        <v>7</v>
      </c>
      <c r="L72" s="205">
        <v>2</v>
      </c>
      <c r="M72" s="416" t="s">
        <v>1695</v>
      </c>
      <c r="N72" s="206" t="s">
        <v>1699</v>
      </c>
      <c r="O72" s="407"/>
      <c r="P72" s="406">
        <v>1</v>
      </c>
      <c r="R72" s="406">
        <v>1</v>
      </c>
      <c r="W72" s="406">
        <v>1</v>
      </c>
      <c r="AB72" s="406">
        <f t="shared" si="1"/>
        <v>3</v>
      </c>
    </row>
    <row r="73" spans="2:28" s="406" customFormat="1" ht="17.149999999999999" customHeight="1" x14ac:dyDescent="0.2">
      <c r="B73" s="420">
        <v>68</v>
      </c>
      <c r="C73" s="716"/>
      <c r="D73" s="725"/>
      <c r="E73" s="792"/>
      <c r="F73" s="792"/>
      <c r="G73" s="805"/>
      <c r="H73" s="792"/>
      <c r="I73" s="416" t="s">
        <v>46</v>
      </c>
      <c r="J73" s="205">
        <v>1</v>
      </c>
      <c r="K73" s="47" t="s">
        <v>7</v>
      </c>
      <c r="L73" s="205">
        <v>2</v>
      </c>
      <c r="M73" s="416" t="s">
        <v>1696</v>
      </c>
      <c r="N73" s="206" t="s">
        <v>1698</v>
      </c>
      <c r="O73" s="407"/>
      <c r="P73" s="406">
        <v>1</v>
      </c>
      <c r="AB73" s="406">
        <f t="shared" si="1"/>
        <v>1</v>
      </c>
    </row>
    <row r="74" spans="2:28" s="420" customFormat="1" ht="17.149999999999999" customHeight="1" x14ac:dyDescent="0.2">
      <c r="B74" s="420">
        <v>69</v>
      </c>
      <c r="C74" s="716"/>
      <c r="D74" s="725"/>
      <c r="E74" s="792"/>
      <c r="F74" s="792"/>
      <c r="G74" s="805"/>
      <c r="H74" s="792"/>
      <c r="I74" s="419" t="s">
        <v>1693</v>
      </c>
      <c r="J74" s="205">
        <v>4</v>
      </c>
      <c r="K74" s="47" t="s">
        <v>7</v>
      </c>
      <c r="L74" s="205">
        <v>3</v>
      </c>
      <c r="M74" s="419" t="s">
        <v>8</v>
      </c>
      <c r="N74" s="206" t="s">
        <v>1700</v>
      </c>
      <c r="O74" s="421"/>
      <c r="P74" s="420">
        <v>1</v>
      </c>
      <c r="T74" s="420">
        <v>1</v>
      </c>
      <c r="W74" s="420">
        <v>1</v>
      </c>
      <c r="AA74" s="420">
        <v>1</v>
      </c>
      <c r="AB74" s="420">
        <f t="shared" si="1"/>
        <v>4</v>
      </c>
    </row>
    <row r="75" spans="2:28" s="406" customFormat="1" ht="17.149999999999999" customHeight="1" thickBot="1" x14ac:dyDescent="0.25">
      <c r="B75" s="420">
        <v>70</v>
      </c>
      <c r="C75" s="716"/>
      <c r="D75" s="726"/>
      <c r="E75" s="794"/>
      <c r="F75" s="794"/>
      <c r="G75" s="806"/>
      <c r="H75" s="794"/>
      <c r="I75" s="415" t="s">
        <v>1694</v>
      </c>
      <c r="J75" s="209">
        <v>0</v>
      </c>
      <c r="K75" s="61" t="s">
        <v>7</v>
      </c>
      <c r="L75" s="209">
        <v>1</v>
      </c>
      <c r="M75" s="415" t="s">
        <v>11</v>
      </c>
      <c r="N75" s="210" t="s">
        <v>1701</v>
      </c>
      <c r="O75" s="407"/>
      <c r="AB75" s="406">
        <f t="shared" si="1"/>
        <v>0</v>
      </c>
    </row>
    <row r="76" spans="2:28" s="406" customFormat="1" ht="17.149999999999999" customHeight="1" thickTop="1" x14ac:dyDescent="0.2">
      <c r="B76" s="730">
        <v>71</v>
      </c>
      <c r="C76" s="716">
        <v>25</v>
      </c>
      <c r="D76" s="724" t="s">
        <v>1702</v>
      </c>
      <c r="E76" s="780" t="s">
        <v>1703</v>
      </c>
      <c r="F76" s="780" t="s">
        <v>23</v>
      </c>
      <c r="G76" s="780" t="s">
        <v>1704</v>
      </c>
      <c r="H76" s="780" t="s">
        <v>1705</v>
      </c>
      <c r="I76" s="780" t="s">
        <v>1706</v>
      </c>
      <c r="J76" s="243">
        <v>1</v>
      </c>
      <c r="K76" s="66" t="s">
        <v>7</v>
      </c>
      <c r="L76" s="243">
        <v>1</v>
      </c>
      <c r="M76" s="780" t="s">
        <v>1707</v>
      </c>
      <c r="N76" s="782" t="s">
        <v>1758</v>
      </c>
      <c r="O76" s="734"/>
      <c r="P76" s="730"/>
      <c r="Q76" s="730"/>
      <c r="R76" s="730">
        <v>1</v>
      </c>
      <c r="S76" s="730"/>
      <c r="T76" s="730"/>
      <c r="U76" s="730"/>
      <c r="V76" s="730"/>
      <c r="W76" s="730"/>
      <c r="X76" s="730"/>
      <c r="Y76" s="730"/>
      <c r="Z76" s="730"/>
      <c r="AA76" s="730"/>
      <c r="AB76" s="730">
        <f t="shared" si="1"/>
        <v>1</v>
      </c>
    </row>
    <row r="77" spans="2:28" s="346" customFormat="1" ht="16.5" customHeight="1" x14ac:dyDescent="0.2">
      <c r="B77" s="730"/>
      <c r="C77" s="716"/>
      <c r="D77" s="725"/>
      <c r="E77" s="771"/>
      <c r="F77" s="771"/>
      <c r="G77" s="771"/>
      <c r="H77" s="771"/>
      <c r="I77" s="771"/>
      <c r="J77" s="429">
        <v>3</v>
      </c>
      <c r="K77" s="430" t="s">
        <v>475</v>
      </c>
      <c r="L77" s="431">
        <v>4</v>
      </c>
      <c r="M77" s="771"/>
      <c r="N77" s="803"/>
      <c r="O77" s="734"/>
      <c r="P77" s="730"/>
      <c r="Q77" s="730"/>
      <c r="R77" s="730"/>
      <c r="S77" s="730"/>
      <c r="T77" s="730"/>
      <c r="U77" s="730"/>
      <c r="V77" s="730"/>
      <c r="W77" s="730"/>
      <c r="X77" s="730"/>
      <c r="Y77" s="730"/>
      <c r="Z77" s="730"/>
      <c r="AA77" s="730"/>
      <c r="AB77" s="730"/>
    </row>
    <row r="78" spans="2:28" s="420" customFormat="1" ht="16.5" customHeight="1" x14ac:dyDescent="0.2">
      <c r="B78" s="420">
        <v>72</v>
      </c>
      <c r="C78" s="716">
        <v>26</v>
      </c>
      <c r="D78" s="725"/>
      <c r="E78" s="743" t="s">
        <v>1708</v>
      </c>
      <c r="F78" s="743" t="s">
        <v>23</v>
      </c>
      <c r="G78" s="743" t="s">
        <v>1709</v>
      </c>
      <c r="H78" s="743" t="s">
        <v>1712</v>
      </c>
      <c r="I78" s="423" t="s">
        <v>1331</v>
      </c>
      <c r="J78" s="245">
        <v>0</v>
      </c>
      <c r="K78" s="135" t="s">
        <v>7</v>
      </c>
      <c r="L78" s="245">
        <v>0</v>
      </c>
      <c r="M78" s="423" t="s">
        <v>12</v>
      </c>
      <c r="N78" s="318" t="s">
        <v>1713</v>
      </c>
      <c r="O78" s="421"/>
      <c r="AB78" s="420">
        <f t="shared" si="1"/>
        <v>0</v>
      </c>
    </row>
    <row r="79" spans="2:28" s="420" customFormat="1" ht="16.5" customHeight="1" x14ac:dyDescent="0.2">
      <c r="B79" s="420">
        <v>73</v>
      </c>
      <c r="C79" s="716"/>
      <c r="D79" s="725"/>
      <c r="E79" s="744"/>
      <c r="F79" s="744"/>
      <c r="G79" s="744"/>
      <c r="H79" s="744"/>
      <c r="I79" s="424" t="s">
        <v>1586</v>
      </c>
      <c r="J79" s="251">
        <v>0</v>
      </c>
      <c r="K79" s="156" t="s">
        <v>7</v>
      </c>
      <c r="L79" s="251">
        <v>3</v>
      </c>
      <c r="M79" s="424" t="s">
        <v>11</v>
      </c>
      <c r="N79" s="221" t="s">
        <v>1713</v>
      </c>
      <c r="O79" s="421"/>
      <c r="AB79" s="420">
        <f t="shared" si="1"/>
        <v>0</v>
      </c>
    </row>
    <row r="80" spans="2:28" s="420" customFormat="1" ht="16.5" customHeight="1" x14ac:dyDescent="0.2">
      <c r="B80" s="427">
        <v>74</v>
      </c>
      <c r="C80" s="716">
        <v>27</v>
      </c>
      <c r="D80" s="725"/>
      <c r="E80" s="720" t="s">
        <v>1718</v>
      </c>
      <c r="F80" s="720" t="s">
        <v>1728</v>
      </c>
      <c r="G80" s="720" t="s">
        <v>1717</v>
      </c>
      <c r="H80" s="723" t="s">
        <v>1729</v>
      </c>
      <c r="I80" s="425" t="s">
        <v>1714</v>
      </c>
      <c r="J80" s="344">
        <v>0</v>
      </c>
      <c r="K80" s="345" t="s">
        <v>7</v>
      </c>
      <c r="L80" s="344">
        <v>2</v>
      </c>
      <c r="M80" s="425" t="s">
        <v>1724</v>
      </c>
      <c r="N80" s="324" t="s">
        <v>1731</v>
      </c>
      <c r="O80" s="421"/>
      <c r="AB80" s="420">
        <f t="shared" si="1"/>
        <v>0</v>
      </c>
    </row>
    <row r="81" spans="2:28" s="420" customFormat="1" ht="16.5" customHeight="1" x14ac:dyDescent="0.2">
      <c r="B81" s="427">
        <v>75</v>
      </c>
      <c r="C81" s="716"/>
      <c r="D81" s="725"/>
      <c r="E81" s="721"/>
      <c r="F81" s="721"/>
      <c r="G81" s="721"/>
      <c r="H81" s="721"/>
      <c r="I81" s="422" t="s">
        <v>1715</v>
      </c>
      <c r="J81" s="270">
        <v>1</v>
      </c>
      <c r="K81" s="19" t="s">
        <v>7</v>
      </c>
      <c r="L81" s="270">
        <v>0</v>
      </c>
      <c r="M81" s="422" t="s">
        <v>1725</v>
      </c>
      <c r="N81" s="206" t="s">
        <v>1733</v>
      </c>
      <c r="O81" s="421"/>
      <c r="S81" s="420">
        <v>1</v>
      </c>
      <c r="AB81" s="420">
        <f t="shared" si="1"/>
        <v>1</v>
      </c>
    </row>
    <row r="82" spans="2:28" s="420" customFormat="1" ht="16.5" customHeight="1" x14ac:dyDescent="0.2">
      <c r="B82" s="427">
        <v>76</v>
      </c>
      <c r="C82" s="716"/>
      <c r="D82" s="725"/>
      <c r="E82" s="721"/>
      <c r="F82" s="721"/>
      <c r="G82" s="721"/>
      <c r="H82" s="721"/>
      <c r="I82" s="422" t="s">
        <v>1716</v>
      </c>
      <c r="J82" s="270">
        <v>4</v>
      </c>
      <c r="K82" s="19" t="s">
        <v>7</v>
      </c>
      <c r="L82" s="270">
        <v>0</v>
      </c>
      <c r="M82" s="422" t="s">
        <v>1725</v>
      </c>
      <c r="N82" s="206" t="s">
        <v>1734</v>
      </c>
      <c r="O82" s="421"/>
      <c r="P82" s="420">
        <v>2</v>
      </c>
      <c r="U82" s="420">
        <v>1</v>
      </c>
      <c r="Y82" s="420">
        <v>1</v>
      </c>
      <c r="AB82" s="420">
        <f t="shared" si="1"/>
        <v>4</v>
      </c>
    </row>
    <row r="83" spans="2:28" s="420" customFormat="1" ht="16.5" customHeight="1" thickBot="1" x14ac:dyDescent="0.25">
      <c r="B83" s="427">
        <v>77</v>
      </c>
      <c r="C83" s="716"/>
      <c r="D83" s="726"/>
      <c r="E83" s="722"/>
      <c r="F83" s="722"/>
      <c r="G83" s="722"/>
      <c r="H83" s="722"/>
      <c r="I83" s="426" t="s">
        <v>36</v>
      </c>
      <c r="J83" s="258">
        <v>8</v>
      </c>
      <c r="K83" s="223" t="s">
        <v>7</v>
      </c>
      <c r="L83" s="258">
        <v>1</v>
      </c>
      <c r="M83" s="426" t="s">
        <v>1725</v>
      </c>
      <c r="N83" s="210" t="s">
        <v>1735</v>
      </c>
      <c r="O83" s="421">
        <v>1</v>
      </c>
      <c r="T83" s="420">
        <v>1</v>
      </c>
      <c r="W83" s="420">
        <v>3</v>
      </c>
      <c r="X83" s="420">
        <v>3</v>
      </c>
      <c r="AB83" s="420">
        <f t="shared" si="1"/>
        <v>8</v>
      </c>
    </row>
    <row r="84" spans="2:28" s="420" customFormat="1" ht="16.5" customHeight="1" thickTop="1" x14ac:dyDescent="0.2">
      <c r="B84" s="434">
        <v>78</v>
      </c>
      <c r="C84" s="716">
        <v>28</v>
      </c>
      <c r="D84" s="724" t="s">
        <v>1719</v>
      </c>
      <c r="E84" s="740" t="s">
        <v>1727</v>
      </c>
      <c r="F84" s="740" t="s">
        <v>23</v>
      </c>
      <c r="G84" s="740" t="s">
        <v>1723</v>
      </c>
      <c r="H84" s="779" t="s">
        <v>1730</v>
      </c>
      <c r="I84" s="453" t="s">
        <v>1720</v>
      </c>
      <c r="J84" s="435">
        <v>1</v>
      </c>
      <c r="K84" s="7" t="s">
        <v>7</v>
      </c>
      <c r="L84" s="435">
        <v>0</v>
      </c>
      <c r="M84" s="453" t="s">
        <v>1725</v>
      </c>
      <c r="N84" s="202" t="s">
        <v>121</v>
      </c>
      <c r="O84" s="421"/>
      <c r="W84" s="420">
        <v>1</v>
      </c>
      <c r="AB84" s="420">
        <f t="shared" si="1"/>
        <v>1</v>
      </c>
    </row>
    <row r="85" spans="2:28" s="427" customFormat="1" ht="16.5" customHeight="1" x14ac:dyDescent="0.2">
      <c r="B85" s="434">
        <v>79</v>
      </c>
      <c r="C85" s="716"/>
      <c r="D85" s="725"/>
      <c r="E85" s="721"/>
      <c r="F85" s="721"/>
      <c r="G85" s="721"/>
      <c r="H85" s="741"/>
      <c r="I85" s="449" t="s">
        <v>1721</v>
      </c>
      <c r="J85" s="270">
        <v>1</v>
      </c>
      <c r="K85" s="19" t="s">
        <v>7</v>
      </c>
      <c r="L85" s="270">
        <v>0</v>
      </c>
      <c r="M85" s="449" t="s">
        <v>1725</v>
      </c>
      <c r="N85" s="206" t="s">
        <v>1732</v>
      </c>
      <c r="O85" s="428"/>
      <c r="W85" s="427">
        <v>1</v>
      </c>
      <c r="AB85" s="427">
        <f t="shared" si="1"/>
        <v>1</v>
      </c>
    </row>
    <row r="86" spans="2:28" s="427" customFormat="1" ht="16.5" customHeight="1" x14ac:dyDescent="0.2">
      <c r="B86" s="434">
        <v>80</v>
      </c>
      <c r="C86" s="716"/>
      <c r="D86" s="725"/>
      <c r="E86" s="721"/>
      <c r="F86" s="721"/>
      <c r="G86" s="721"/>
      <c r="H86" s="741"/>
      <c r="I86" s="449" t="s">
        <v>1722</v>
      </c>
      <c r="J86" s="270">
        <v>0</v>
      </c>
      <c r="K86" s="19" t="s">
        <v>7</v>
      </c>
      <c r="L86" s="270">
        <v>0</v>
      </c>
      <c r="M86" s="449" t="s">
        <v>12</v>
      </c>
      <c r="N86" s="206" t="s">
        <v>1731</v>
      </c>
      <c r="O86" s="428"/>
      <c r="AB86" s="427">
        <f t="shared" si="1"/>
        <v>0</v>
      </c>
    </row>
    <row r="87" spans="2:28" s="427" customFormat="1" ht="16.5" customHeight="1" x14ac:dyDescent="0.2">
      <c r="B87" s="434">
        <v>81</v>
      </c>
      <c r="C87" s="716"/>
      <c r="D87" s="725"/>
      <c r="E87" s="721"/>
      <c r="F87" s="721"/>
      <c r="G87" s="721"/>
      <c r="H87" s="741"/>
      <c r="I87" s="449" t="s">
        <v>1726</v>
      </c>
      <c r="J87" s="270">
        <v>7</v>
      </c>
      <c r="K87" s="19" t="s">
        <v>7</v>
      </c>
      <c r="L87" s="270">
        <v>1</v>
      </c>
      <c r="M87" s="449" t="s">
        <v>1725</v>
      </c>
      <c r="N87" s="206" t="s">
        <v>1736</v>
      </c>
      <c r="O87" s="428"/>
      <c r="R87" s="427">
        <v>1</v>
      </c>
      <c r="T87" s="427">
        <v>1</v>
      </c>
      <c r="U87" s="427">
        <v>1</v>
      </c>
      <c r="W87" s="427">
        <v>2</v>
      </c>
      <c r="AA87" s="427">
        <v>2</v>
      </c>
      <c r="AB87" s="427">
        <f t="shared" si="1"/>
        <v>7</v>
      </c>
    </row>
    <row r="88" spans="2:28" s="427" customFormat="1" ht="16.5" customHeight="1" x14ac:dyDescent="0.2">
      <c r="B88" s="730">
        <v>82</v>
      </c>
      <c r="C88" s="716"/>
      <c r="D88" s="725"/>
      <c r="E88" s="721"/>
      <c r="F88" s="721"/>
      <c r="G88" s="721"/>
      <c r="H88" s="741"/>
      <c r="I88" s="721" t="s">
        <v>417</v>
      </c>
      <c r="J88" s="344">
        <v>1</v>
      </c>
      <c r="K88" s="345" t="s">
        <v>7</v>
      </c>
      <c r="L88" s="344">
        <v>1</v>
      </c>
      <c r="M88" s="718" t="s">
        <v>8</v>
      </c>
      <c r="N88" s="788" t="s">
        <v>1759</v>
      </c>
      <c r="O88" s="734"/>
      <c r="P88" s="730"/>
      <c r="Q88" s="730"/>
      <c r="R88" s="730"/>
      <c r="S88" s="730">
        <v>1</v>
      </c>
      <c r="T88" s="730"/>
      <c r="U88" s="730"/>
      <c r="V88" s="730"/>
      <c r="W88" s="730"/>
      <c r="X88" s="730"/>
      <c r="Y88" s="730"/>
      <c r="Z88" s="730"/>
      <c r="AA88" s="730"/>
      <c r="AB88" s="730">
        <f t="shared" si="1"/>
        <v>1</v>
      </c>
    </row>
    <row r="89" spans="2:28" s="432" customFormat="1" ht="16.5" customHeight="1" x14ac:dyDescent="0.2">
      <c r="B89" s="730"/>
      <c r="C89" s="716"/>
      <c r="D89" s="725"/>
      <c r="E89" s="735"/>
      <c r="F89" s="735"/>
      <c r="G89" s="735"/>
      <c r="H89" s="772"/>
      <c r="I89" s="735"/>
      <c r="J89" s="180">
        <v>2</v>
      </c>
      <c r="K89" s="181" t="s">
        <v>475</v>
      </c>
      <c r="L89" s="436">
        <v>1</v>
      </c>
      <c r="M89" s="735"/>
      <c r="N89" s="789"/>
      <c r="O89" s="734"/>
      <c r="P89" s="730"/>
      <c r="Q89" s="730"/>
      <c r="R89" s="730"/>
      <c r="S89" s="730"/>
      <c r="T89" s="730"/>
      <c r="U89" s="730"/>
      <c r="V89" s="730"/>
      <c r="W89" s="730"/>
      <c r="X89" s="730"/>
      <c r="Y89" s="730"/>
      <c r="Z89" s="730"/>
      <c r="AA89" s="730"/>
      <c r="AB89" s="730"/>
    </row>
    <row r="90" spans="2:28" s="432" customFormat="1" ht="35.15" customHeight="1" x14ac:dyDescent="0.2">
      <c r="B90" s="432">
        <v>83</v>
      </c>
      <c r="C90" s="716">
        <v>29</v>
      </c>
      <c r="D90" s="725"/>
      <c r="E90" s="743" t="s">
        <v>1737</v>
      </c>
      <c r="F90" s="743" t="s">
        <v>23</v>
      </c>
      <c r="G90" s="743" t="s">
        <v>1738</v>
      </c>
      <c r="H90" s="503" t="s">
        <v>1744</v>
      </c>
      <c r="I90" s="446" t="s">
        <v>130</v>
      </c>
      <c r="J90" s="245">
        <v>0</v>
      </c>
      <c r="K90" s="135" t="s">
        <v>7</v>
      </c>
      <c r="L90" s="245">
        <v>2</v>
      </c>
      <c r="M90" s="446" t="s">
        <v>1740</v>
      </c>
      <c r="N90" s="318" t="s">
        <v>1742</v>
      </c>
      <c r="O90" s="433"/>
      <c r="AB90" s="432">
        <f t="shared" si="1"/>
        <v>0</v>
      </c>
    </row>
    <row r="91" spans="2:28" s="432" customFormat="1" ht="16.5" customHeight="1" x14ac:dyDescent="0.2">
      <c r="B91" s="432">
        <v>84</v>
      </c>
      <c r="C91" s="716"/>
      <c r="D91" s="725"/>
      <c r="E91" s="744"/>
      <c r="F91" s="744"/>
      <c r="G91" s="744"/>
      <c r="H91" s="506" t="s">
        <v>1892</v>
      </c>
      <c r="I91" s="438" t="s">
        <v>1739</v>
      </c>
      <c r="J91" s="439">
        <v>4</v>
      </c>
      <c r="K91" s="440" t="s">
        <v>7</v>
      </c>
      <c r="L91" s="439">
        <v>5</v>
      </c>
      <c r="M91" s="438" t="s">
        <v>1749</v>
      </c>
      <c r="N91" s="221" t="s">
        <v>1741</v>
      </c>
      <c r="O91" s="433"/>
      <c r="Q91" s="432">
        <v>2</v>
      </c>
      <c r="S91" s="432">
        <v>1</v>
      </c>
      <c r="T91" s="432">
        <v>1</v>
      </c>
      <c r="AB91" s="432">
        <f t="shared" si="1"/>
        <v>4</v>
      </c>
    </row>
    <row r="92" spans="2:28" s="432" customFormat="1" ht="16.5" customHeight="1" x14ac:dyDescent="0.2">
      <c r="B92" s="441">
        <v>85</v>
      </c>
      <c r="C92" s="716">
        <v>30</v>
      </c>
      <c r="D92" s="725"/>
      <c r="E92" s="784" t="s">
        <v>1745</v>
      </c>
      <c r="F92" s="784" t="s">
        <v>23</v>
      </c>
      <c r="G92" s="784" t="s">
        <v>1746</v>
      </c>
      <c r="H92" s="784" t="s">
        <v>1873</v>
      </c>
      <c r="I92" s="450" t="s">
        <v>1747</v>
      </c>
      <c r="J92" s="319">
        <v>1</v>
      </c>
      <c r="K92" s="115" t="s">
        <v>7</v>
      </c>
      <c r="L92" s="319">
        <v>2</v>
      </c>
      <c r="M92" s="450" t="s">
        <v>1750</v>
      </c>
      <c r="N92" s="318" t="s">
        <v>1752</v>
      </c>
      <c r="O92" s="433"/>
      <c r="W92" s="432">
        <v>1</v>
      </c>
      <c r="AB92" s="432">
        <f t="shared" si="1"/>
        <v>1</v>
      </c>
    </row>
    <row r="93" spans="2:28" s="432" customFormat="1" ht="16.5" customHeight="1" x14ac:dyDescent="0.2">
      <c r="B93" s="441">
        <v>86</v>
      </c>
      <c r="C93" s="716"/>
      <c r="D93" s="725"/>
      <c r="E93" s="785"/>
      <c r="F93" s="785"/>
      <c r="G93" s="785"/>
      <c r="H93" s="785"/>
      <c r="I93" s="451" t="s">
        <v>1748</v>
      </c>
      <c r="J93" s="205">
        <v>1</v>
      </c>
      <c r="K93" s="47" t="s">
        <v>7</v>
      </c>
      <c r="L93" s="205">
        <v>2</v>
      </c>
      <c r="M93" s="451" t="s">
        <v>11</v>
      </c>
      <c r="N93" s="206" t="s">
        <v>1752</v>
      </c>
      <c r="O93" s="433"/>
      <c r="W93" s="432">
        <v>1</v>
      </c>
      <c r="AB93" s="432">
        <f t="shared" si="1"/>
        <v>1</v>
      </c>
    </row>
    <row r="94" spans="2:28" s="441" customFormat="1" ht="16.5" customHeight="1" x14ac:dyDescent="0.2">
      <c r="B94" s="441">
        <v>87</v>
      </c>
      <c r="C94" s="716"/>
      <c r="D94" s="725"/>
      <c r="E94" s="786"/>
      <c r="F94" s="786"/>
      <c r="G94" s="786"/>
      <c r="H94" s="786"/>
      <c r="I94" s="452" t="s">
        <v>290</v>
      </c>
      <c r="J94" s="264">
        <v>3</v>
      </c>
      <c r="K94" s="94" t="s">
        <v>7</v>
      </c>
      <c r="L94" s="264">
        <v>0</v>
      </c>
      <c r="M94" s="452" t="s">
        <v>1751</v>
      </c>
      <c r="N94" s="221" t="s">
        <v>1774</v>
      </c>
      <c r="O94" s="442"/>
      <c r="R94" s="441">
        <v>1</v>
      </c>
      <c r="T94" s="441">
        <v>1</v>
      </c>
      <c r="W94" s="441">
        <v>1</v>
      </c>
      <c r="AB94" s="441">
        <f t="shared" si="1"/>
        <v>3</v>
      </c>
    </row>
    <row r="95" spans="2:28" s="441" customFormat="1" ht="16.5" customHeight="1" x14ac:dyDescent="0.2">
      <c r="B95" s="443">
        <v>88</v>
      </c>
      <c r="C95" s="716">
        <v>31</v>
      </c>
      <c r="D95" s="725"/>
      <c r="E95" s="784" t="s">
        <v>1755</v>
      </c>
      <c r="F95" s="784" t="s">
        <v>23</v>
      </c>
      <c r="G95" s="784" t="s">
        <v>1760</v>
      </c>
      <c r="H95" s="784" t="s">
        <v>1896</v>
      </c>
      <c r="I95" s="450" t="s">
        <v>1753</v>
      </c>
      <c r="J95" s="319">
        <v>0</v>
      </c>
      <c r="K95" s="115" t="s">
        <v>7</v>
      </c>
      <c r="L95" s="319">
        <v>2</v>
      </c>
      <c r="M95" s="450" t="s">
        <v>11</v>
      </c>
      <c r="N95" s="318" t="s">
        <v>1761</v>
      </c>
      <c r="O95" s="442"/>
      <c r="AB95" s="441">
        <f t="shared" si="1"/>
        <v>0</v>
      </c>
    </row>
    <row r="96" spans="2:28" s="441" customFormat="1" ht="16.5" customHeight="1" x14ac:dyDescent="0.2">
      <c r="B96" s="443">
        <v>89</v>
      </c>
      <c r="C96" s="716"/>
      <c r="D96" s="725"/>
      <c r="E96" s="785"/>
      <c r="F96" s="785"/>
      <c r="G96" s="785"/>
      <c r="H96" s="785"/>
      <c r="I96" s="451" t="s">
        <v>1754</v>
      </c>
      <c r="J96" s="205">
        <v>3</v>
      </c>
      <c r="K96" s="47" t="s">
        <v>7</v>
      </c>
      <c r="L96" s="205">
        <v>2</v>
      </c>
      <c r="M96" s="451" t="s">
        <v>8</v>
      </c>
      <c r="N96" s="206" t="s">
        <v>1762</v>
      </c>
      <c r="O96" s="442"/>
      <c r="P96" s="441">
        <v>1</v>
      </c>
      <c r="W96" s="441">
        <v>1</v>
      </c>
      <c r="Z96" s="441">
        <v>1</v>
      </c>
      <c r="AB96" s="441">
        <f t="shared" si="1"/>
        <v>3</v>
      </c>
    </row>
    <row r="97" spans="2:28" s="441" customFormat="1" ht="16.5" customHeight="1" x14ac:dyDescent="0.2">
      <c r="B97" s="443">
        <v>90</v>
      </c>
      <c r="C97" s="716"/>
      <c r="D97" s="725"/>
      <c r="E97" s="785"/>
      <c r="F97" s="785"/>
      <c r="G97" s="785"/>
      <c r="H97" s="785"/>
      <c r="I97" s="451" t="s">
        <v>1753</v>
      </c>
      <c r="J97" s="205">
        <v>0</v>
      </c>
      <c r="K97" s="47" t="s">
        <v>7</v>
      </c>
      <c r="L97" s="205">
        <v>1</v>
      </c>
      <c r="M97" s="451" t="s">
        <v>11</v>
      </c>
      <c r="N97" s="206" t="s">
        <v>1761</v>
      </c>
      <c r="O97" s="442"/>
      <c r="AB97" s="441">
        <f t="shared" si="1"/>
        <v>0</v>
      </c>
    </row>
    <row r="98" spans="2:28" s="441" customFormat="1" ht="16.5" customHeight="1" x14ac:dyDescent="0.2">
      <c r="B98" s="443">
        <v>91</v>
      </c>
      <c r="C98" s="716"/>
      <c r="D98" s="725"/>
      <c r="E98" s="786"/>
      <c r="F98" s="786"/>
      <c r="G98" s="786"/>
      <c r="H98" s="786"/>
      <c r="I98" s="452" t="s">
        <v>1754</v>
      </c>
      <c r="J98" s="264">
        <v>0</v>
      </c>
      <c r="K98" s="94" t="s">
        <v>7</v>
      </c>
      <c r="L98" s="264">
        <v>1</v>
      </c>
      <c r="M98" s="452" t="s">
        <v>11</v>
      </c>
      <c r="N98" s="221" t="s">
        <v>1761</v>
      </c>
      <c r="O98" s="442"/>
      <c r="AB98" s="441">
        <f t="shared" si="1"/>
        <v>0</v>
      </c>
    </row>
    <row r="99" spans="2:28" s="427" customFormat="1" ht="16.5" customHeight="1" x14ac:dyDescent="0.2">
      <c r="B99" s="447">
        <v>92</v>
      </c>
      <c r="C99" s="716">
        <v>32</v>
      </c>
      <c r="D99" s="725"/>
      <c r="E99" s="720" t="s">
        <v>1771</v>
      </c>
      <c r="F99" s="720" t="s">
        <v>23</v>
      </c>
      <c r="G99" s="720" t="s">
        <v>1763</v>
      </c>
      <c r="H99" s="723" t="s">
        <v>2015</v>
      </c>
      <c r="I99" s="455" t="s">
        <v>728</v>
      </c>
      <c r="J99" s="344">
        <v>3</v>
      </c>
      <c r="K99" s="345" t="s">
        <v>7</v>
      </c>
      <c r="L99" s="344">
        <v>0</v>
      </c>
      <c r="M99" s="455" t="s">
        <v>8</v>
      </c>
      <c r="N99" s="324" t="s">
        <v>1766</v>
      </c>
      <c r="O99" s="428"/>
      <c r="Q99" s="427">
        <v>1</v>
      </c>
      <c r="U99" s="427">
        <v>1</v>
      </c>
      <c r="AA99" s="427">
        <v>1</v>
      </c>
      <c r="AB99" s="427">
        <f t="shared" si="1"/>
        <v>3</v>
      </c>
    </row>
    <row r="100" spans="2:28" s="444" customFormat="1" ht="16.5" customHeight="1" x14ac:dyDescent="0.2">
      <c r="B100" s="447">
        <v>93</v>
      </c>
      <c r="C100" s="716"/>
      <c r="D100" s="725"/>
      <c r="E100" s="721"/>
      <c r="F100" s="721"/>
      <c r="G100" s="721"/>
      <c r="H100" s="721"/>
      <c r="I100" s="454" t="s">
        <v>1764</v>
      </c>
      <c r="J100" s="270">
        <v>3</v>
      </c>
      <c r="K100" s="19" t="s">
        <v>7</v>
      </c>
      <c r="L100" s="270">
        <v>0</v>
      </c>
      <c r="M100" s="454" t="s">
        <v>8</v>
      </c>
      <c r="N100" s="206" t="s">
        <v>1767</v>
      </c>
      <c r="O100" s="445"/>
      <c r="P100" s="444">
        <v>1</v>
      </c>
      <c r="U100" s="444">
        <v>1</v>
      </c>
      <c r="W100" s="444">
        <v>1</v>
      </c>
      <c r="AB100" s="444">
        <f t="shared" si="1"/>
        <v>3</v>
      </c>
    </row>
    <row r="101" spans="2:28" s="444" customFormat="1" ht="16.5" customHeight="1" x14ac:dyDescent="0.2">
      <c r="B101" s="447">
        <v>94</v>
      </c>
      <c r="C101" s="716"/>
      <c r="D101" s="725"/>
      <c r="E101" s="733"/>
      <c r="F101" s="733"/>
      <c r="G101" s="721"/>
      <c r="H101" s="721"/>
      <c r="I101" s="454" t="s">
        <v>1765</v>
      </c>
      <c r="J101" s="270">
        <v>8</v>
      </c>
      <c r="K101" s="19" t="s">
        <v>7</v>
      </c>
      <c r="L101" s="270">
        <v>0</v>
      </c>
      <c r="M101" s="454" t="s">
        <v>8</v>
      </c>
      <c r="N101" s="206" t="s">
        <v>1768</v>
      </c>
      <c r="O101" s="445"/>
      <c r="P101" s="444">
        <v>1</v>
      </c>
      <c r="Q101" s="444">
        <v>4</v>
      </c>
      <c r="W101" s="444">
        <v>3</v>
      </c>
      <c r="AB101" s="444">
        <f t="shared" si="1"/>
        <v>8</v>
      </c>
    </row>
    <row r="102" spans="2:28" s="444" customFormat="1" ht="16.5" customHeight="1" x14ac:dyDescent="0.2">
      <c r="B102" s="447">
        <v>95</v>
      </c>
      <c r="C102" s="716">
        <v>33</v>
      </c>
      <c r="D102" s="725"/>
      <c r="E102" s="721" t="s">
        <v>1772</v>
      </c>
      <c r="F102" s="721" t="s">
        <v>1773</v>
      </c>
      <c r="G102" s="721"/>
      <c r="H102" s="721"/>
      <c r="I102" s="454" t="s">
        <v>1769</v>
      </c>
      <c r="J102" s="270">
        <v>2</v>
      </c>
      <c r="K102" s="19" t="s">
        <v>7</v>
      </c>
      <c r="L102" s="270">
        <v>0</v>
      </c>
      <c r="M102" s="454" t="s">
        <v>8</v>
      </c>
      <c r="N102" s="206" t="s">
        <v>1775</v>
      </c>
      <c r="O102" s="445"/>
      <c r="U102" s="444">
        <v>1</v>
      </c>
      <c r="W102" s="444">
        <v>1</v>
      </c>
      <c r="AB102" s="444">
        <f t="shared" si="1"/>
        <v>2</v>
      </c>
    </row>
    <row r="103" spans="2:28" s="447" customFormat="1" ht="16.5" customHeight="1" x14ac:dyDescent="0.2">
      <c r="B103" s="730">
        <v>96</v>
      </c>
      <c r="C103" s="716"/>
      <c r="D103" s="725"/>
      <c r="E103" s="721"/>
      <c r="F103" s="721"/>
      <c r="G103" s="721"/>
      <c r="H103" s="721"/>
      <c r="I103" s="712" t="s">
        <v>108</v>
      </c>
      <c r="J103" s="313">
        <v>0</v>
      </c>
      <c r="K103" s="13" t="s">
        <v>7</v>
      </c>
      <c r="L103" s="313">
        <v>0</v>
      </c>
      <c r="M103" s="712" t="s">
        <v>11</v>
      </c>
      <c r="N103" s="790" t="s">
        <v>1780</v>
      </c>
      <c r="O103" s="734"/>
      <c r="P103" s="730"/>
      <c r="Q103" s="730"/>
      <c r="R103" s="730"/>
      <c r="S103" s="730"/>
      <c r="T103" s="730"/>
      <c r="U103" s="730"/>
      <c r="V103" s="730"/>
      <c r="W103" s="730"/>
      <c r="X103" s="730"/>
      <c r="Y103" s="730"/>
      <c r="Z103" s="730"/>
      <c r="AA103" s="730"/>
      <c r="AB103" s="730">
        <f t="shared" si="1"/>
        <v>0</v>
      </c>
    </row>
    <row r="104" spans="2:28" s="447" customFormat="1" ht="16.5" customHeight="1" x14ac:dyDescent="0.2">
      <c r="B104" s="730"/>
      <c r="C104" s="716"/>
      <c r="D104" s="725"/>
      <c r="E104" s="721"/>
      <c r="F104" s="721"/>
      <c r="G104" s="721"/>
      <c r="H104" s="721"/>
      <c r="I104" s="712"/>
      <c r="J104" s="267">
        <v>3</v>
      </c>
      <c r="K104" s="269" t="s">
        <v>475</v>
      </c>
      <c r="L104" s="268">
        <v>4</v>
      </c>
      <c r="M104" s="712"/>
      <c r="N104" s="790"/>
      <c r="O104" s="734"/>
      <c r="P104" s="730"/>
      <c r="Q104" s="730"/>
      <c r="R104" s="730"/>
      <c r="S104" s="730"/>
      <c r="T104" s="730"/>
      <c r="U104" s="730"/>
      <c r="V104" s="730"/>
      <c r="W104" s="730"/>
      <c r="X104" s="730"/>
      <c r="Y104" s="730"/>
      <c r="Z104" s="730"/>
      <c r="AA104" s="730"/>
      <c r="AB104" s="730"/>
    </row>
    <row r="105" spans="2:28" s="447" customFormat="1" ht="16.5" customHeight="1" thickBot="1" x14ac:dyDescent="0.25">
      <c r="B105" s="447">
        <v>97</v>
      </c>
      <c r="C105" s="716"/>
      <c r="D105" s="726"/>
      <c r="E105" s="722"/>
      <c r="F105" s="722"/>
      <c r="G105" s="722"/>
      <c r="H105" s="722"/>
      <c r="I105" s="456" t="s">
        <v>1770</v>
      </c>
      <c r="J105" s="258">
        <v>6</v>
      </c>
      <c r="K105" s="223" t="s">
        <v>7</v>
      </c>
      <c r="L105" s="258">
        <v>0</v>
      </c>
      <c r="M105" s="456" t="s">
        <v>8</v>
      </c>
      <c r="N105" s="210" t="s">
        <v>1776</v>
      </c>
      <c r="O105" s="448"/>
      <c r="P105" s="447">
        <v>1</v>
      </c>
      <c r="R105" s="447">
        <v>1</v>
      </c>
      <c r="U105" s="447">
        <v>1</v>
      </c>
      <c r="W105" s="447">
        <v>2</v>
      </c>
      <c r="Y105" s="447">
        <v>1</v>
      </c>
      <c r="AB105" s="447">
        <f t="shared" si="1"/>
        <v>6</v>
      </c>
    </row>
    <row r="106" spans="2:28" s="447" customFormat="1" ht="16.5" customHeight="1" thickTop="1" x14ac:dyDescent="0.2">
      <c r="B106" s="730">
        <v>98</v>
      </c>
      <c r="C106" s="716">
        <v>34</v>
      </c>
      <c r="D106" s="724" t="s">
        <v>1777</v>
      </c>
      <c r="E106" s="780" t="s">
        <v>1778</v>
      </c>
      <c r="F106" s="780" t="s">
        <v>23</v>
      </c>
      <c r="G106" s="780" t="s">
        <v>1185</v>
      </c>
      <c r="H106" s="780" t="s">
        <v>1779</v>
      </c>
      <c r="I106" s="780" t="s">
        <v>130</v>
      </c>
      <c r="J106" s="243">
        <v>1</v>
      </c>
      <c r="K106" s="66" t="s">
        <v>7</v>
      </c>
      <c r="L106" s="243">
        <v>1</v>
      </c>
      <c r="M106" s="780" t="s">
        <v>1781</v>
      </c>
      <c r="N106" s="782" t="s">
        <v>2144</v>
      </c>
      <c r="O106" s="734"/>
      <c r="P106" s="730"/>
      <c r="Q106" s="730"/>
      <c r="R106" s="730"/>
      <c r="S106" s="730"/>
      <c r="T106" s="730"/>
      <c r="U106" s="730"/>
      <c r="V106" s="730"/>
      <c r="W106" s="730">
        <v>1</v>
      </c>
      <c r="X106" s="730"/>
      <c r="Y106" s="730"/>
      <c r="Z106" s="730"/>
      <c r="AA106" s="730"/>
      <c r="AB106" s="730">
        <f t="shared" si="1"/>
        <v>1</v>
      </c>
    </row>
    <row r="107" spans="2:28" s="447" customFormat="1" ht="16.5" customHeight="1" thickBot="1" x14ac:dyDescent="0.25">
      <c r="B107" s="730"/>
      <c r="C107" s="716"/>
      <c r="D107" s="726"/>
      <c r="E107" s="781"/>
      <c r="F107" s="781"/>
      <c r="G107" s="781"/>
      <c r="H107" s="781"/>
      <c r="I107" s="781"/>
      <c r="J107" s="460">
        <v>3</v>
      </c>
      <c r="K107" s="461" t="s">
        <v>475</v>
      </c>
      <c r="L107" s="462">
        <v>4</v>
      </c>
      <c r="M107" s="781"/>
      <c r="N107" s="783"/>
      <c r="O107" s="734"/>
      <c r="P107" s="730"/>
      <c r="Q107" s="730"/>
      <c r="R107" s="730"/>
      <c r="S107" s="730"/>
      <c r="T107" s="730"/>
      <c r="U107" s="730"/>
      <c r="V107" s="730"/>
      <c r="W107" s="730"/>
      <c r="X107" s="730"/>
      <c r="Y107" s="730"/>
      <c r="Z107" s="730"/>
      <c r="AA107" s="730"/>
      <c r="AB107" s="730"/>
    </row>
    <row r="108" spans="2:28" s="444" customFormat="1" ht="16.5" customHeight="1" thickTop="1" x14ac:dyDescent="0.2">
      <c r="B108" s="444">
        <v>99</v>
      </c>
      <c r="C108" s="716">
        <v>35</v>
      </c>
      <c r="D108" s="724" t="s">
        <v>1782</v>
      </c>
      <c r="E108" s="807" t="s">
        <v>1783</v>
      </c>
      <c r="F108" s="807" t="s">
        <v>1784</v>
      </c>
      <c r="G108" s="807" t="s">
        <v>1785</v>
      </c>
      <c r="H108" s="807" t="s">
        <v>1897</v>
      </c>
      <c r="I108" s="484" t="s">
        <v>1786</v>
      </c>
      <c r="J108" s="469">
        <v>2</v>
      </c>
      <c r="K108" s="470" t="s">
        <v>7</v>
      </c>
      <c r="L108" s="469">
        <v>1</v>
      </c>
      <c r="M108" s="484" t="s">
        <v>1788</v>
      </c>
      <c r="N108" s="466" t="s">
        <v>1789</v>
      </c>
      <c r="O108" s="445"/>
      <c r="P108" s="444">
        <v>1</v>
      </c>
      <c r="W108" s="444">
        <v>1</v>
      </c>
      <c r="AB108" s="444">
        <f t="shared" si="1"/>
        <v>2</v>
      </c>
    </row>
    <row r="109" spans="2:28" s="457" customFormat="1" ht="16.5" customHeight="1" x14ac:dyDescent="0.2">
      <c r="B109" s="457">
        <v>100</v>
      </c>
      <c r="C109" s="716"/>
      <c r="D109" s="725"/>
      <c r="E109" s="751"/>
      <c r="F109" s="751"/>
      <c r="G109" s="751"/>
      <c r="H109" s="751"/>
      <c r="I109" s="485" t="s">
        <v>1787</v>
      </c>
      <c r="J109" s="471">
        <v>1</v>
      </c>
      <c r="K109" s="472" t="s">
        <v>7</v>
      </c>
      <c r="L109" s="471">
        <v>0</v>
      </c>
      <c r="M109" s="485" t="s">
        <v>1788</v>
      </c>
      <c r="N109" s="467" t="s">
        <v>1790</v>
      </c>
      <c r="O109" s="458"/>
      <c r="W109" s="457">
        <v>1</v>
      </c>
      <c r="AB109" s="457">
        <f t="shared" si="1"/>
        <v>1</v>
      </c>
    </row>
    <row r="110" spans="2:28" s="457" customFormat="1" ht="16.5" customHeight="1" x14ac:dyDescent="0.2">
      <c r="B110" s="457">
        <v>101</v>
      </c>
      <c r="C110" s="716"/>
      <c r="D110" s="725"/>
      <c r="E110" s="752"/>
      <c r="F110" s="752"/>
      <c r="G110" s="752"/>
      <c r="H110" s="752"/>
      <c r="I110" s="486" t="s">
        <v>1787</v>
      </c>
      <c r="J110" s="439">
        <v>3</v>
      </c>
      <c r="K110" s="440" t="s">
        <v>7</v>
      </c>
      <c r="L110" s="439">
        <v>0</v>
      </c>
      <c r="M110" s="486" t="s">
        <v>8</v>
      </c>
      <c r="N110" s="468" t="s">
        <v>1791</v>
      </c>
      <c r="O110" s="458"/>
      <c r="P110" s="457">
        <v>1</v>
      </c>
      <c r="Q110" s="457">
        <v>1</v>
      </c>
      <c r="W110" s="457">
        <v>1</v>
      </c>
      <c r="AB110" s="457">
        <f t="shared" si="1"/>
        <v>3</v>
      </c>
    </row>
    <row r="111" spans="2:28" s="457" customFormat="1" ht="16.5" customHeight="1" x14ac:dyDescent="0.2">
      <c r="B111" s="459">
        <v>102</v>
      </c>
      <c r="C111" s="716">
        <v>36</v>
      </c>
      <c r="D111" s="725"/>
      <c r="E111" s="743" t="s">
        <v>1792</v>
      </c>
      <c r="F111" s="743" t="s">
        <v>20</v>
      </c>
      <c r="G111" s="787" t="s">
        <v>1798</v>
      </c>
      <c r="H111" s="787" t="s">
        <v>1856</v>
      </c>
      <c r="I111" s="478" t="s">
        <v>1793</v>
      </c>
      <c r="J111" s="245">
        <v>5</v>
      </c>
      <c r="K111" s="135" t="s">
        <v>7</v>
      </c>
      <c r="L111" s="245">
        <v>1</v>
      </c>
      <c r="M111" s="478" t="s">
        <v>1797</v>
      </c>
      <c r="N111" s="318" t="s">
        <v>1795</v>
      </c>
      <c r="O111" s="458"/>
      <c r="P111" s="457">
        <v>2</v>
      </c>
      <c r="Q111" s="457">
        <v>1</v>
      </c>
      <c r="R111" s="457">
        <v>1</v>
      </c>
      <c r="T111" s="457">
        <v>1</v>
      </c>
      <c r="AB111" s="457">
        <f t="shared" si="1"/>
        <v>5</v>
      </c>
    </row>
    <row r="112" spans="2:28" s="457" customFormat="1" ht="16.5" customHeight="1" x14ac:dyDescent="0.2">
      <c r="B112" s="459">
        <v>103</v>
      </c>
      <c r="C112" s="716"/>
      <c r="D112" s="725"/>
      <c r="E112" s="744"/>
      <c r="F112" s="744"/>
      <c r="G112" s="744"/>
      <c r="H112" s="744"/>
      <c r="I112" s="479" t="s">
        <v>1794</v>
      </c>
      <c r="J112" s="251">
        <v>0</v>
      </c>
      <c r="K112" s="156" t="s">
        <v>7</v>
      </c>
      <c r="L112" s="251">
        <v>4</v>
      </c>
      <c r="M112" s="479" t="s">
        <v>11</v>
      </c>
      <c r="N112" s="221" t="s">
        <v>1796</v>
      </c>
      <c r="O112" s="458"/>
      <c r="AB112" s="457">
        <f t="shared" si="1"/>
        <v>0</v>
      </c>
    </row>
    <row r="113" spans="2:28" s="457" customFormat="1" ht="16.5" customHeight="1" x14ac:dyDescent="0.2">
      <c r="B113" s="463">
        <v>104</v>
      </c>
      <c r="C113" s="716">
        <v>37</v>
      </c>
      <c r="D113" s="725"/>
      <c r="E113" s="784" t="s">
        <v>1801</v>
      </c>
      <c r="F113" s="784" t="s">
        <v>23</v>
      </c>
      <c r="G113" s="784" t="s">
        <v>1800</v>
      </c>
      <c r="H113" s="784" t="s">
        <v>1898</v>
      </c>
      <c r="I113" s="475" t="s">
        <v>1799</v>
      </c>
      <c r="J113" s="319">
        <v>1</v>
      </c>
      <c r="K113" s="115" t="s">
        <v>7</v>
      </c>
      <c r="L113" s="319">
        <v>0</v>
      </c>
      <c r="M113" s="475" t="s">
        <v>1802</v>
      </c>
      <c r="N113" s="318" t="s">
        <v>1804</v>
      </c>
      <c r="O113" s="458"/>
      <c r="W113" s="457">
        <v>1</v>
      </c>
      <c r="AB113" s="457">
        <f t="shared" si="1"/>
        <v>1</v>
      </c>
    </row>
    <row r="114" spans="2:28" s="457" customFormat="1" ht="16.5" customHeight="1" x14ac:dyDescent="0.2">
      <c r="B114" s="463">
        <v>105</v>
      </c>
      <c r="C114" s="716"/>
      <c r="D114" s="725"/>
      <c r="E114" s="785"/>
      <c r="F114" s="785"/>
      <c r="G114" s="785"/>
      <c r="H114" s="785"/>
      <c r="I114" s="476" t="s">
        <v>1799</v>
      </c>
      <c r="J114" s="205">
        <v>0</v>
      </c>
      <c r="K114" s="47" t="s">
        <v>7</v>
      </c>
      <c r="L114" s="205">
        <v>2</v>
      </c>
      <c r="M114" s="476" t="s">
        <v>11</v>
      </c>
      <c r="N114" s="206" t="s">
        <v>1805</v>
      </c>
      <c r="O114" s="458"/>
      <c r="AB114" s="457">
        <f t="shared" si="1"/>
        <v>0</v>
      </c>
    </row>
    <row r="115" spans="2:28" s="457" customFormat="1" ht="16.5" customHeight="1" x14ac:dyDescent="0.2">
      <c r="B115" s="463">
        <v>106</v>
      </c>
      <c r="C115" s="716"/>
      <c r="D115" s="725"/>
      <c r="E115" s="785"/>
      <c r="F115" s="785"/>
      <c r="G115" s="785"/>
      <c r="H115" s="785"/>
      <c r="I115" s="476" t="s">
        <v>1799</v>
      </c>
      <c r="J115" s="205">
        <v>3</v>
      </c>
      <c r="K115" s="47" t="s">
        <v>7</v>
      </c>
      <c r="L115" s="205">
        <v>0</v>
      </c>
      <c r="M115" s="476" t="s">
        <v>8</v>
      </c>
      <c r="N115" s="206" t="s">
        <v>1806</v>
      </c>
      <c r="O115" s="458"/>
      <c r="T115" s="457">
        <v>1</v>
      </c>
      <c r="W115" s="457">
        <v>2</v>
      </c>
      <c r="AB115" s="457">
        <f t="shared" si="1"/>
        <v>3</v>
      </c>
    </row>
    <row r="116" spans="2:28" s="457" customFormat="1" ht="16.5" customHeight="1" x14ac:dyDescent="0.2">
      <c r="B116" s="463">
        <v>107</v>
      </c>
      <c r="C116" s="716"/>
      <c r="D116" s="725"/>
      <c r="E116" s="785"/>
      <c r="F116" s="785"/>
      <c r="G116" s="785"/>
      <c r="H116" s="785"/>
      <c r="I116" s="476" t="s">
        <v>1799</v>
      </c>
      <c r="J116" s="205">
        <v>0</v>
      </c>
      <c r="K116" s="47" t="s">
        <v>7</v>
      </c>
      <c r="L116" s="205">
        <v>2</v>
      </c>
      <c r="M116" s="476" t="s">
        <v>1803</v>
      </c>
      <c r="N116" s="206" t="s">
        <v>1805</v>
      </c>
      <c r="O116" s="458"/>
      <c r="AB116" s="457">
        <f t="shared" si="1"/>
        <v>0</v>
      </c>
    </row>
    <row r="117" spans="2:28" s="457" customFormat="1" ht="16.5" customHeight="1" x14ac:dyDescent="0.2">
      <c r="B117" s="463">
        <v>108</v>
      </c>
      <c r="C117" s="716"/>
      <c r="D117" s="725"/>
      <c r="E117" s="785"/>
      <c r="F117" s="785"/>
      <c r="G117" s="785"/>
      <c r="H117" s="785"/>
      <c r="I117" s="476" t="s">
        <v>1799</v>
      </c>
      <c r="J117" s="205">
        <v>0</v>
      </c>
      <c r="K117" s="47" t="s">
        <v>7</v>
      </c>
      <c r="L117" s="205">
        <v>0</v>
      </c>
      <c r="M117" s="476" t="s">
        <v>12</v>
      </c>
      <c r="N117" s="206" t="s">
        <v>1805</v>
      </c>
      <c r="O117" s="458"/>
      <c r="AB117" s="457">
        <f t="shared" si="1"/>
        <v>0</v>
      </c>
    </row>
    <row r="118" spans="2:28" s="457" customFormat="1" ht="16.5" customHeight="1" x14ac:dyDescent="0.2">
      <c r="B118" s="463">
        <v>109</v>
      </c>
      <c r="C118" s="716"/>
      <c r="D118" s="725"/>
      <c r="E118" s="786"/>
      <c r="F118" s="786"/>
      <c r="G118" s="786"/>
      <c r="H118" s="786"/>
      <c r="I118" s="477" t="s">
        <v>1799</v>
      </c>
      <c r="J118" s="264">
        <v>0</v>
      </c>
      <c r="K118" s="94" t="s">
        <v>7</v>
      </c>
      <c r="L118" s="264">
        <v>4</v>
      </c>
      <c r="M118" s="477" t="s">
        <v>11</v>
      </c>
      <c r="N118" s="221" t="s">
        <v>1805</v>
      </c>
      <c r="O118" s="458"/>
      <c r="AB118" s="457">
        <f t="shared" si="1"/>
        <v>0</v>
      </c>
    </row>
    <row r="119" spans="2:28" s="457" customFormat="1" ht="16.5" customHeight="1" x14ac:dyDescent="0.2">
      <c r="B119" s="464">
        <v>110</v>
      </c>
      <c r="C119" s="716">
        <v>38</v>
      </c>
      <c r="D119" s="725"/>
      <c r="E119" s="784" t="s">
        <v>237</v>
      </c>
      <c r="F119" s="784" t="s">
        <v>1814</v>
      </c>
      <c r="G119" s="784" t="s">
        <v>1807</v>
      </c>
      <c r="H119" s="784" t="s">
        <v>1899</v>
      </c>
      <c r="I119" s="475" t="s">
        <v>1714</v>
      </c>
      <c r="J119" s="319">
        <v>1</v>
      </c>
      <c r="K119" s="115" t="s">
        <v>7</v>
      </c>
      <c r="L119" s="319">
        <v>0</v>
      </c>
      <c r="M119" s="475" t="s">
        <v>1816</v>
      </c>
      <c r="N119" s="318" t="s">
        <v>1817</v>
      </c>
      <c r="O119" s="458"/>
      <c r="R119" s="457">
        <v>1</v>
      </c>
      <c r="AB119" s="457">
        <f t="shared" si="1"/>
        <v>1</v>
      </c>
    </row>
    <row r="120" spans="2:28" s="457" customFormat="1" ht="16.5" customHeight="1" x14ac:dyDescent="0.2">
      <c r="B120" s="464">
        <v>111</v>
      </c>
      <c r="C120" s="716"/>
      <c r="D120" s="725"/>
      <c r="E120" s="785"/>
      <c r="F120" s="785"/>
      <c r="G120" s="785"/>
      <c r="H120" s="785"/>
      <c r="I120" s="476" t="s">
        <v>1808</v>
      </c>
      <c r="J120" s="205">
        <v>2</v>
      </c>
      <c r="K120" s="47" t="s">
        <v>7</v>
      </c>
      <c r="L120" s="205">
        <v>0</v>
      </c>
      <c r="M120" s="476" t="s">
        <v>1816</v>
      </c>
      <c r="N120" s="206" t="s">
        <v>1818</v>
      </c>
      <c r="O120" s="458"/>
      <c r="R120" s="457">
        <v>1</v>
      </c>
      <c r="W120" s="457">
        <v>1</v>
      </c>
      <c r="AB120" s="457">
        <f t="shared" si="1"/>
        <v>2</v>
      </c>
    </row>
    <row r="121" spans="2:28" s="457" customFormat="1" ht="16.5" customHeight="1" x14ac:dyDescent="0.2">
      <c r="B121" s="464">
        <v>112</v>
      </c>
      <c r="C121" s="716"/>
      <c r="D121" s="725"/>
      <c r="E121" s="785"/>
      <c r="F121" s="785"/>
      <c r="G121" s="785"/>
      <c r="H121" s="785"/>
      <c r="I121" s="476" t="s">
        <v>1809</v>
      </c>
      <c r="J121" s="205">
        <v>1</v>
      </c>
      <c r="K121" s="47" t="s">
        <v>7</v>
      </c>
      <c r="L121" s="205">
        <v>0</v>
      </c>
      <c r="M121" s="476" t="s">
        <v>1816</v>
      </c>
      <c r="N121" s="206" t="s">
        <v>60</v>
      </c>
      <c r="O121" s="458"/>
      <c r="S121" s="457">
        <v>1</v>
      </c>
      <c r="AB121" s="457">
        <f t="shared" si="1"/>
        <v>1</v>
      </c>
    </row>
    <row r="122" spans="2:28" s="457" customFormat="1" ht="16.5" customHeight="1" x14ac:dyDescent="0.2">
      <c r="B122" s="464">
        <v>113</v>
      </c>
      <c r="C122" s="716"/>
      <c r="D122" s="725"/>
      <c r="E122" s="785"/>
      <c r="F122" s="785"/>
      <c r="G122" s="785"/>
      <c r="H122" s="785"/>
      <c r="I122" s="476" t="s">
        <v>1808</v>
      </c>
      <c r="J122" s="205">
        <v>0</v>
      </c>
      <c r="K122" s="47" t="s">
        <v>7</v>
      </c>
      <c r="L122" s="205">
        <v>1</v>
      </c>
      <c r="M122" s="476" t="s">
        <v>1815</v>
      </c>
      <c r="N122" s="206" t="s">
        <v>1819</v>
      </c>
      <c r="O122" s="458"/>
      <c r="AB122" s="457">
        <f t="shared" si="1"/>
        <v>0</v>
      </c>
    </row>
    <row r="123" spans="2:28" s="457" customFormat="1" ht="16.5" customHeight="1" x14ac:dyDescent="0.2">
      <c r="B123" s="464">
        <v>114</v>
      </c>
      <c r="C123" s="716"/>
      <c r="D123" s="725"/>
      <c r="E123" s="785"/>
      <c r="F123" s="785"/>
      <c r="G123" s="785"/>
      <c r="H123" s="785"/>
      <c r="I123" s="476" t="s">
        <v>1809</v>
      </c>
      <c r="J123" s="205">
        <v>3</v>
      </c>
      <c r="K123" s="47" t="s">
        <v>7</v>
      </c>
      <c r="L123" s="205">
        <v>2</v>
      </c>
      <c r="M123" s="476" t="s">
        <v>8</v>
      </c>
      <c r="N123" s="206" t="s">
        <v>1820</v>
      </c>
      <c r="O123" s="458"/>
      <c r="P123" s="457">
        <v>1</v>
      </c>
      <c r="R123" s="457">
        <v>1</v>
      </c>
      <c r="T123" s="457">
        <v>1</v>
      </c>
      <c r="AB123" s="457">
        <f t="shared" si="1"/>
        <v>3</v>
      </c>
    </row>
    <row r="124" spans="2:28" s="444" customFormat="1" ht="16.5" customHeight="1" x14ac:dyDescent="0.2">
      <c r="B124" s="464">
        <v>115</v>
      </c>
      <c r="C124" s="716"/>
      <c r="D124" s="725"/>
      <c r="E124" s="786"/>
      <c r="F124" s="786"/>
      <c r="G124" s="786"/>
      <c r="H124" s="786"/>
      <c r="I124" s="477" t="s">
        <v>1808</v>
      </c>
      <c r="J124" s="264">
        <v>0</v>
      </c>
      <c r="K124" s="94" t="s">
        <v>7</v>
      </c>
      <c r="L124" s="264">
        <v>1</v>
      </c>
      <c r="M124" s="477" t="s">
        <v>11</v>
      </c>
      <c r="N124" s="221" t="s">
        <v>1819</v>
      </c>
      <c r="O124" s="445"/>
      <c r="AB124" s="444">
        <f t="shared" si="1"/>
        <v>0</v>
      </c>
    </row>
    <row r="125" spans="2:28" s="464" customFormat="1" ht="16.5" customHeight="1" x14ac:dyDescent="0.2">
      <c r="B125" s="464">
        <v>116</v>
      </c>
      <c r="C125" s="716">
        <v>39</v>
      </c>
      <c r="D125" s="725"/>
      <c r="E125" s="711" t="s">
        <v>34</v>
      </c>
      <c r="F125" s="711" t="s">
        <v>1827</v>
      </c>
      <c r="G125" s="711" t="s">
        <v>1943</v>
      </c>
      <c r="H125" s="711" t="s">
        <v>1813</v>
      </c>
      <c r="I125" s="480" t="s">
        <v>1810</v>
      </c>
      <c r="J125" s="265">
        <v>3</v>
      </c>
      <c r="K125" s="149" t="s">
        <v>7</v>
      </c>
      <c r="L125" s="265">
        <v>0</v>
      </c>
      <c r="M125" s="480" t="s">
        <v>8</v>
      </c>
      <c r="N125" s="318" t="s">
        <v>1826</v>
      </c>
      <c r="O125" s="465"/>
      <c r="P125" s="464">
        <v>1</v>
      </c>
      <c r="S125" s="464">
        <v>1</v>
      </c>
      <c r="T125" s="464">
        <v>1</v>
      </c>
      <c r="AB125" s="464">
        <f t="shared" si="1"/>
        <v>3</v>
      </c>
    </row>
    <row r="126" spans="2:28" s="464" customFormat="1" ht="16.5" customHeight="1" x14ac:dyDescent="0.2">
      <c r="B126" s="464">
        <v>117</v>
      </c>
      <c r="C126" s="716"/>
      <c r="D126" s="725"/>
      <c r="E126" s="712"/>
      <c r="F126" s="712"/>
      <c r="G126" s="712"/>
      <c r="H126" s="712"/>
      <c r="I126" s="481" t="s">
        <v>1811</v>
      </c>
      <c r="J126" s="270">
        <v>0</v>
      </c>
      <c r="K126" s="19" t="s">
        <v>7</v>
      </c>
      <c r="L126" s="270">
        <v>1</v>
      </c>
      <c r="M126" s="481" t="s">
        <v>11</v>
      </c>
      <c r="N126" s="206" t="s">
        <v>1825</v>
      </c>
      <c r="O126" s="465"/>
      <c r="AB126" s="464">
        <f t="shared" si="1"/>
        <v>0</v>
      </c>
    </row>
    <row r="127" spans="2:28" s="464" customFormat="1" ht="16.5" customHeight="1" x14ac:dyDescent="0.2">
      <c r="B127" s="464">
        <v>118</v>
      </c>
      <c r="C127" s="716"/>
      <c r="D127" s="725"/>
      <c r="E127" s="713"/>
      <c r="F127" s="713"/>
      <c r="G127" s="713"/>
      <c r="H127" s="713"/>
      <c r="I127" s="482" t="s">
        <v>1812</v>
      </c>
      <c r="J127" s="316">
        <v>1</v>
      </c>
      <c r="K127" s="103" t="s">
        <v>7</v>
      </c>
      <c r="L127" s="316">
        <v>5</v>
      </c>
      <c r="M127" s="482" t="s">
        <v>1824</v>
      </c>
      <c r="N127" s="221" t="s">
        <v>1828</v>
      </c>
      <c r="O127" s="465"/>
      <c r="W127" s="464">
        <v>1</v>
      </c>
      <c r="AB127" s="464">
        <f t="shared" si="1"/>
        <v>1</v>
      </c>
    </row>
    <row r="128" spans="2:28" s="464" customFormat="1" ht="16.5" customHeight="1" x14ac:dyDescent="0.2">
      <c r="B128" s="483">
        <v>119</v>
      </c>
      <c r="C128" s="716">
        <v>40</v>
      </c>
      <c r="D128" s="725"/>
      <c r="E128" s="720" t="s">
        <v>1823</v>
      </c>
      <c r="F128" s="720" t="s">
        <v>1835</v>
      </c>
      <c r="G128" s="720" t="s">
        <v>1950</v>
      </c>
      <c r="H128" s="723" t="s">
        <v>1857</v>
      </c>
      <c r="I128" s="480" t="s">
        <v>1821</v>
      </c>
      <c r="J128" s="265">
        <v>0</v>
      </c>
      <c r="K128" s="149" t="s">
        <v>7</v>
      </c>
      <c r="L128" s="265">
        <v>0</v>
      </c>
      <c r="M128" s="480" t="s">
        <v>1834</v>
      </c>
      <c r="N128" s="318" t="s">
        <v>1836</v>
      </c>
      <c r="O128" s="465"/>
      <c r="AB128" s="464">
        <f t="shared" si="1"/>
        <v>0</v>
      </c>
    </row>
    <row r="129" spans="2:29" s="464" customFormat="1" ht="16.5" customHeight="1" x14ac:dyDescent="0.2">
      <c r="B129" s="483">
        <v>120</v>
      </c>
      <c r="C129" s="716"/>
      <c r="D129" s="725"/>
      <c r="E129" s="721"/>
      <c r="F129" s="721"/>
      <c r="G129" s="721"/>
      <c r="H129" s="721"/>
      <c r="I129" s="481" t="s">
        <v>1822</v>
      </c>
      <c r="J129" s="270">
        <v>2</v>
      </c>
      <c r="K129" s="19" t="s">
        <v>7</v>
      </c>
      <c r="L129" s="270">
        <v>0</v>
      </c>
      <c r="M129" s="481" t="s">
        <v>1833</v>
      </c>
      <c r="N129" s="206" t="s">
        <v>1837</v>
      </c>
      <c r="O129" s="465"/>
      <c r="P129" s="464">
        <v>1</v>
      </c>
      <c r="AA129" s="464">
        <v>1</v>
      </c>
      <c r="AB129" s="464">
        <f t="shared" si="1"/>
        <v>2</v>
      </c>
    </row>
    <row r="130" spans="2:29" s="473" customFormat="1" ht="16.5" customHeight="1" x14ac:dyDescent="0.2">
      <c r="B130" s="483">
        <v>121</v>
      </c>
      <c r="C130" s="716"/>
      <c r="D130" s="725"/>
      <c r="E130" s="721"/>
      <c r="F130" s="721"/>
      <c r="G130" s="721"/>
      <c r="H130" s="721"/>
      <c r="I130" s="481" t="s">
        <v>1829</v>
      </c>
      <c r="J130" s="270">
        <v>1</v>
      </c>
      <c r="K130" s="19" t="s">
        <v>7</v>
      </c>
      <c r="L130" s="270">
        <v>3</v>
      </c>
      <c r="M130" s="481" t="s">
        <v>1832</v>
      </c>
      <c r="N130" s="206" t="s">
        <v>1838</v>
      </c>
      <c r="O130" s="474"/>
      <c r="Q130" s="473">
        <v>1</v>
      </c>
      <c r="AB130" s="473">
        <f t="shared" si="1"/>
        <v>1</v>
      </c>
    </row>
    <row r="131" spans="2:29" s="473" customFormat="1" ht="16.5" customHeight="1" x14ac:dyDescent="0.2">
      <c r="B131" s="483">
        <v>122</v>
      </c>
      <c r="C131" s="716"/>
      <c r="D131" s="725"/>
      <c r="E131" s="721"/>
      <c r="F131" s="721"/>
      <c r="G131" s="721"/>
      <c r="H131" s="721"/>
      <c r="I131" s="481" t="s">
        <v>1830</v>
      </c>
      <c r="J131" s="270">
        <v>2</v>
      </c>
      <c r="K131" s="19" t="s">
        <v>7</v>
      </c>
      <c r="L131" s="270">
        <v>0</v>
      </c>
      <c r="M131" s="481" t="s">
        <v>1833</v>
      </c>
      <c r="N131" s="206" t="s">
        <v>1839</v>
      </c>
      <c r="O131" s="474"/>
      <c r="R131" s="473">
        <v>1</v>
      </c>
      <c r="T131" s="473">
        <v>1</v>
      </c>
      <c r="AB131" s="473">
        <f t="shared" si="1"/>
        <v>2</v>
      </c>
    </row>
    <row r="132" spans="2:29" s="473" customFormat="1" ht="16.5" customHeight="1" thickBot="1" x14ac:dyDescent="0.25">
      <c r="B132" s="483">
        <v>123</v>
      </c>
      <c r="C132" s="716"/>
      <c r="D132" s="726"/>
      <c r="E132" s="722"/>
      <c r="F132" s="722"/>
      <c r="G132" s="722"/>
      <c r="H132" s="722"/>
      <c r="I132" s="487" t="s">
        <v>1831</v>
      </c>
      <c r="J132" s="271">
        <v>0</v>
      </c>
      <c r="K132" s="167" t="s">
        <v>7</v>
      </c>
      <c r="L132" s="271">
        <v>2</v>
      </c>
      <c r="M132" s="487" t="s">
        <v>1832</v>
      </c>
      <c r="N132" s="405" t="s">
        <v>1836</v>
      </c>
      <c r="O132" s="474"/>
      <c r="AB132" s="473">
        <f t="shared" si="1"/>
        <v>0</v>
      </c>
    </row>
    <row r="133" spans="2:29" ht="31" customHeight="1" thickTop="1" x14ac:dyDescent="0.2">
      <c r="D133" s="192"/>
      <c r="E133" s="717" t="s">
        <v>1844</v>
      </c>
      <c r="F133" s="717"/>
      <c r="G133" s="717"/>
      <c r="H133" s="815" t="s">
        <v>1848</v>
      </c>
      <c r="I133" s="816"/>
      <c r="J133" s="816"/>
      <c r="K133" s="816"/>
      <c r="L133" s="816"/>
      <c r="M133" s="817"/>
      <c r="N133" s="241" t="s">
        <v>1855</v>
      </c>
    </row>
    <row r="134" spans="2:29" s="488" customFormat="1" ht="31" customHeight="1" x14ac:dyDescent="0.2">
      <c r="D134" s="193"/>
      <c r="E134" s="705" t="s">
        <v>1845</v>
      </c>
      <c r="F134" s="705"/>
      <c r="G134" s="705"/>
      <c r="H134" s="818" t="s">
        <v>1852</v>
      </c>
      <c r="I134" s="819"/>
      <c r="J134" s="819"/>
      <c r="K134" s="819"/>
      <c r="L134" s="819"/>
      <c r="M134" s="820"/>
      <c r="N134" s="112" t="s">
        <v>1840</v>
      </c>
    </row>
    <row r="135" spans="2:29" s="488" customFormat="1" ht="31" customHeight="1" x14ac:dyDescent="0.2">
      <c r="D135" s="193"/>
      <c r="E135" s="705" t="s">
        <v>1846</v>
      </c>
      <c r="F135" s="705"/>
      <c r="G135" s="705"/>
      <c r="H135" s="821" t="s">
        <v>2292</v>
      </c>
      <c r="I135" s="822"/>
      <c r="J135" s="822"/>
      <c r="K135" s="822"/>
      <c r="L135" s="822"/>
      <c r="M135" s="823"/>
      <c r="N135" s="112" t="s">
        <v>1841</v>
      </c>
    </row>
    <row r="136" spans="2:29" s="488" customFormat="1" ht="31" customHeight="1" x14ac:dyDescent="0.2">
      <c r="D136" s="193"/>
      <c r="E136" s="705" t="s">
        <v>1847</v>
      </c>
      <c r="F136" s="705"/>
      <c r="G136" s="705"/>
      <c r="H136" s="824" t="s">
        <v>1851</v>
      </c>
      <c r="I136" s="825"/>
      <c r="J136" s="825"/>
      <c r="K136" s="825"/>
      <c r="L136" s="825"/>
      <c r="M136" s="826"/>
      <c r="N136" s="112" t="s">
        <v>1842</v>
      </c>
    </row>
    <row r="137" spans="2:29" s="488" customFormat="1" ht="31" customHeight="1" x14ac:dyDescent="0.2">
      <c r="D137" s="193"/>
      <c r="E137" s="705" t="s">
        <v>1487</v>
      </c>
      <c r="F137" s="705"/>
      <c r="G137" s="705"/>
      <c r="H137" s="808" t="s">
        <v>2290</v>
      </c>
      <c r="I137" s="809"/>
      <c r="J137" s="809"/>
      <c r="K137" s="809"/>
      <c r="L137" s="809"/>
      <c r="M137" s="810"/>
      <c r="N137" s="112" t="s">
        <v>1843</v>
      </c>
    </row>
    <row r="138" spans="2:29" s="488" customFormat="1" ht="31" customHeight="1" x14ac:dyDescent="0.2">
      <c r="D138" s="193"/>
      <c r="E138" s="736"/>
      <c r="F138" s="736"/>
      <c r="G138" s="736"/>
      <c r="H138" s="808" t="s">
        <v>1849</v>
      </c>
      <c r="I138" s="809"/>
      <c r="J138" s="809"/>
      <c r="K138" s="809"/>
      <c r="L138" s="809"/>
      <c r="M138" s="810"/>
      <c r="N138" s="324"/>
    </row>
    <row r="139" spans="2:29" s="488" customFormat="1" ht="31" customHeight="1" x14ac:dyDescent="0.2">
      <c r="D139" s="193"/>
      <c r="E139" s="736"/>
      <c r="F139" s="736"/>
      <c r="G139" s="736"/>
      <c r="H139" s="808" t="s">
        <v>2289</v>
      </c>
      <c r="I139" s="809"/>
      <c r="J139" s="809"/>
      <c r="K139" s="809"/>
      <c r="L139" s="809"/>
      <c r="M139" s="810"/>
      <c r="N139" s="324"/>
    </row>
    <row r="140" spans="2:29" s="488" customFormat="1" ht="31" customHeight="1" thickBot="1" x14ac:dyDescent="0.25">
      <c r="D140" s="194"/>
      <c r="E140" s="811"/>
      <c r="F140" s="811"/>
      <c r="G140" s="811"/>
      <c r="H140" s="812" t="s">
        <v>2291</v>
      </c>
      <c r="I140" s="813"/>
      <c r="J140" s="813"/>
      <c r="K140" s="813"/>
      <c r="L140" s="813"/>
      <c r="M140" s="814"/>
      <c r="N140" s="210"/>
    </row>
    <row r="141" spans="2:29" s="488" customFormat="1" ht="16" customHeight="1" thickTop="1" x14ac:dyDescent="0.2">
      <c r="D141" s="492"/>
      <c r="E141" s="492"/>
      <c r="F141" s="492"/>
      <c r="G141" s="199"/>
      <c r="H141" s="200"/>
      <c r="J141" s="31"/>
      <c r="L141" s="31"/>
      <c r="N141" s="32"/>
    </row>
    <row r="142" spans="2:29" ht="16" customHeight="1" x14ac:dyDescent="0.2">
      <c r="E142" s="29"/>
      <c r="F142" s="29"/>
      <c r="G142" s="30"/>
      <c r="H142" s="29"/>
      <c r="I142" s="118" t="s">
        <v>9</v>
      </c>
      <c r="N142" s="32" t="s">
        <v>10</v>
      </c>
    </row>
    <row r="143" spans="2:29" ht="16" customHeight="1" x14ac:dyDescent="0.2">
      <c r="I143" s="33">
        <f>J143/L147</f>
        <v>2.4878048780487805</v>
      </c>
      <c r="J143" s="31">
        <f>SUM(J4:J132)-2-5-3-2-3-3</f>
        <v>306</v>
      </c>
      <c r="L143" s="31">
        <f>SUM(L4:L132)-3-4-4-1-4-4</f>
        <v>103</v>
      </c>
      <c r="M143" s="31">
        <f>J143-L143</f>
        <v>203</v>
      </c>
      <c r="N143" s="34">
        <f>L143/L147</f>
        <v>0.83739837398373984</v>
      </c>
      <c r="O143" s="35">
        <f t="shared" ref="O143:AB143" si="2">SUM(O4:O132)</f>
        <v>8</v>
      </c>
      <c r="P143" s="35">
        <f>SUM(P4:P132)</f>
        <v>31</v>
      </c>
      <c r="Q143" s="35">
        <f t="shared" si="2"/>
        <v>41</v>
      </c>
      <c r="R143" s="35">
        <f t="shared" si="2"/>
        <v>51</v>
      </c>
      <c r="S143" s="35">
        <f t="shared" si="2"/>
        <v>22</v>
      </c>
      <c r="T143" s="35">
        <f t="shared" si="2"/>
        <v>28</v>
      </c>
      <c r="U143" s="35">
        <f t="shared" si="2"/>
        <v>14</v>
      </c>
      <c r="V143" s="35">
        <f t="shared" si="2"/>
        <v>1</v>
      </c>
      <c r="W143" s="35">
        <f t="shared" si="2"/>
        <v>81</v>
      </c>
      <c r="X143" s="35">
        <f t="shared" si="2"/>
        <v>5</v>
      </c>
      <c r="Y143" s="35">
        <f t="shared" si="2"/>
        <v>4</v>
      </c>
      <c r="Z143" s="35">
        <f t="shared" si="2"/>
        <v>8</v>
      </c>
      <c r="AA143" s="35">
        <f t="shared" si="2"/>
        <v>12</v>
      </c>
      <c r="AB143" s="35">
        <f t="shared" si="2"/>
        <v>306</v>
      </c>
      <c r="AC143" s="35"/>
    </row>
    <row r="144" spans="2:29" ht="16" customHeight="1" x14ac:dyDescent="0.2">
      <c r="K144" s="1" t="s">
        <v>8</v>
      </c>
      <c r="L144" s="31">
        <f>COUNTIF(M4:M132,"○")</f>
        <v>77</v>
      </c>
      <c r="M144" s="31"/>
      <c r="N144" s="36">
        <f>ROUND(L144/(L147-L146)*1000,0)</f>
        <v>675</v>
      </c>
      <c r="O144" s="37">
        <f t="shared" ref="O144:AB144" si="3">O143/O145</f>
        <v>2.6143790849673203E-2</v>
      </c>
      <c r="P144" s="37">
        <f t="shared" si="3"/>
        <v>0.10130718954248366</v>
      </c>
      <c r="Q144" s="37">
        <f t="shared" si="3"/>
        <v>0.13398692810457516</v>
      </c>
      <c r="R144" s="37">
        <f t="shared" si="3"/>
        <v>0.16666666666666666</v>
      </c>
      <c r="S144" s="37">
        <f t="shared" si="3"/>
        <v>7.1895424836601302E-2</v>
      </c>
      <c r="T144" s="37">
        <f t="shared" ref="T144:Z144" si="4">T143/T145</f>
        <v>9.1503267973856203E-2</v>
      </c>
      <c r="U144" s="37">
        <f t="shared" si="4"/>
        <v>4.5751633986928102E-2</v>
      </c>
      <c r="V144" s="37">
        <f t="shared" si="4"/>
        <v>3.2679738562091504E-3</v>
      </c>
      <c r="W144" s="37">
        <f t="shared" si="4"/>
        <v>0.26470588235294118</v>
      </c>
      <c r="X144" s="37">
        <f t="shared" si="4"/>
        <v>1.6339869281045753E-2</v>
      </c>
      <c r="Y144" s="37">
        <f t="shared" si="4"/>
        <v>1.3071895424836602E-2</v>
      </c>
      <c r="Z144" s="37">
        <f t="shared" si="4"/>
        <v>2.6143790849673203E-2</v>
      </c>
      <c r="AA144" s="37">
        <f t="shared" si="3"/>
        <v>3.9215686274509803E-2</v>
      </c>
      <c r="AB144" s="37">
        <f t="shared" si="3"/>
        <v>1</v>
      </c>
      <c r="AC144" s="29" t="s">
        <v>14</v>
      </c>
    </row>
    <row r="145" spans="11:29" ht="16" customHeight="1" x14ac:dyDescent="0.2">
      <c r="K145" s="1" t="s">
        <v>11</v>
      </c>
      <c r="L145" s="31">
        <f>COUNTIF(M4:M132,"●")</f>
        <v>37</v>
      </c>
      <c r="M145" s="31"/>
      <c r="O145" s="38">
        <f>$J143</f>
        <v>306</v>
      </c>
      <c r="P145" s="38">
        <f t="shared" ref="P145:AA145" si="5">$J143</f>
        <v>306</v>
      </c>
      <c r="Q145" s="38">
        <f t="shared" si="5"/>
        <v>306</v>
      </c>
      <c r="R145" s="38">
        <f t="shared" si="5"/>
        <v>306</v>
      </c>
      <c r="S145" s="38">
        <f t="shared" si="5"/>
        <v>306</v>
      </c>
      <c r="T145" s="38">
        <f t="shared" si="5"/>
        <v>306</v>
      </c>
      <c r="U145" s="38">
        <f t="shared" si="5"/>
        <v>306</v>
      </c>
      <c r="V145" s="38">
        <f t="shared" si="5"/>
        <v>306</v>
      </c>
      <c r="W145" s="38">
        <f t="shared" si="5"/>
        <v>306</v>
      </c>
      <c r="X145" s="38">
        <f t="shared" si="5"/>
        <v>306</v>
      </c>
      <c r="Y145" s="38">
        <f t="shared" si="5"/>
        <v>306</v>
      </c>
      <c r="Z145" s="38">
        <f>$J143</f>
        <v>306</v>
      </c>
      <c r="AA145" s="38">
        <f t="shared" si="5"/>
        <v>306</v>
      </c>
      <c r="AB145" s="38">
        <f>$J143</f>
        <v>306</v>
      </c>
    </row>
    <row r="146" spans="11:29" ht="16" customHeight="1" x14ac:dyDescent="0.2">
      <c r="K146" s="1" t="s">
        <v>12</v>
      </c>
      <c r="L146" s="31">
        <f>COUNTIF(M4:M132,"△")</f>
        <v>9</v>
      </c>
      <c r="M146" s="31"/>
      <c r="O146" s="35">
        <f t="shared" ref="O146:AB146" si="6">$L147</f>
        <v>123</v>
      </c>
      <c r="P146" s="35">
        <f t="shared" si="6"/>
        <v>123</v>
      </c>
      <c r="Q146" s="35">
        <f t="shared" si="6"/>
        <v>123</v>
      </c>
      <c r="R146" s="35">
        <f t="shared" si="6"/>
        <v>123</v>
      </c>
      <c r="S146" s="35">
        <f t="shared" si="6"/>
        <v>123</v>
      </c>
      <c r="T146" s="35">
        <f t="shared" si="6"/>
        <v>123</v>
      </c>
      <c r="U146" s="35">
        <f t="shared" si="6"/>
        <v>123</v>
      </c>
      <c r="V146" s="35">
        <f t="shared" si="6"/>
        <v>123</v>
      </c>
      <c r="W146" s="35">
        <f t="shared" si="6"/>
        <v>123</v>
      </c>
      <c r="X146" s="35">
        <f t="shared" si="6"/>
        <v>123</v>
      </c>
      <c r="Y146" s="35">
        <f t="shared" si="6"/>
        <v>123</v>
      </c>
      <c r="Z146" s="35">
        <f t="shared" si="6"/>
        <v>123</v>
      </c>
      <c r="AA146" s="35">
        <f t="shared" si="6"/>
        <v>123</v>
      </c>
      <c r="AB146" s="35">
        <f t="shared" si="6"/>
        <v>123</v>
      </c>
    </row>
    <row r="147" spans="11:29" ht="16" customHeight="1" x14ac:dyDescent="0.2">
      <c r="L147" s="31">
        <f>SUM(L144:L146)</f>
        <v>123</v>
      </c>
      <c r="M147" s="31"/>
      <c r="O147" s="119">
        <f t="shared" ref="O147:AA147" si="7">O146/O143</f>
        <v>15.375</v>
      </c>
      <c r="P147" s="119">
        <f t="shared" si="7"/>
        <v>3.967741935483871</v>
      </c>
      <c r="Q147" s="119">
        <f t="shared" si="7"/>
        <v>3</v>
      </c>
      <c r="R147" s="119">
        <f t="shared" si="7"/>
        <v>2.4117647058823528</v>
      </c>
      <c r="S147" s="119">
        <f t="shared" si="7"/>
        <v>5.5909090909090908</v>
      </c>
      <c r="T147" s="119">
        <f t="shared" ref="T147:Z147" si="8">T146/T143</f>
        <v>4.3928571428571432</v>
      </c>
      <c r="U147" s="119">
        <f t="shared" si="8"/>
        <v>8.7857142857142865</v>
      </c>
      <c r="V147" s="119">
        <f t="shared" si="8"/>
        <v>123</v>
      </c>
      <c r="W147" s="119">
        <f t="shared" si="8"/>
        <v>1.5185185185185186</v>
      </c>
      <c r="X147" s="119">
        <f t="shared" si="8"/>
        <v>24.6</v>
      </c>
      <c r="Y147" s="119">
        <f t="shared" si="8"/>
        <v>30.75</v>
      </c>
      <c r="Z147" s="119">
        <f t="shared" si="8"/>
        <v>15.375</v>
      </c>
      <c r="AA147" s="119">
        <f t="shared" si="7"/>
        <v>10.25</v>
      </c>
      <c r="AB147" s="119">
        <f>AB146/AB143</f>
        <v>0.40196078431372551</v>
      </c>
      <c r="AC147" s="32" t="s">
        <v>172</v>
      </c>
    </row>
    <row r="148" spans="11:29" ht="16" customHeight="1" x14ac:dyDescent="0.2">
      <c r="M148" s="31"/>
      <c r="O148" s="120">
        <f t="shared" ref="O148:AB148" si="9">O143/O146</f>
        <v>6.5040650406504072E-2</v>
      </c>
      <c r="P148" s="120">
        <f t="shared" si="9"/>
        <v>0.25203252032520324</v>
      </c>
      <c r="Q148" s="120">
        <f t="shared" si="9"/>
        <v>0.33333333333333331</v>
      </c>
      <c r="R148" s="120">
        <f t="shared" si="9"/>
        <v>0.41463414634146339</v>
      </c>
      <c r="S148" s="120">
        <f t="shared" si="9"/>
        <v>0.17886178861788618</v>
      </c>
      <c r="T148" s="120">
        <f t="shared" ref="T148:Z148" si="10">T143/T146</f>
        <v>0.22764227642276422</v>
      </c>
      <c r="U148" s="120">
        <f t="shared" si="10"/>
        <v>0.11382113821138211</v>
      </c>
      <c r="V148" s="120">
        <f t="shared" si="10"/>
        <v>8.130081300813009E-3</v>
      </c>
      <c r="W148" s="120">
        <f t="shared" si="10"/>
        <v>0.65853658536585369</v>
      </c>
      <c r="X148" s="120">
        <f t="shared" si="10"/>
        <v>4.065040650406504E-2</v>
      </c>
      <c r="Y148" s="120">
        <f t="shared" si="10"/>
        <v>3.2520325203252036E-2</v>
      </c>
      <c r="Z148" s="120">
        <f t="shared" si="10"/>
        <v>6.5040650406504072E-2</v>
      </c>
      <c r="AA148" s="120">
        <f t="shared" si="9"/>
        <v>9.7560975609756101E-2</v>
      </c>
      <c r="AB148" s="120">
        <f t="shared" si="9"/>
        <v>2.4878048780487805</v>
      </c>
      <c r="AC148" s="29" t="s">
        <v>173</v>
      </c>
    </row>
    <row r="149" spans="11:29" ht="16" customHeight="1" x14ac:dyDescent="0.2">
      <c r="O149" s="1">
        <f>RANK(O143,$O$143:$Z$143)</f>
        <v>8</v>
      </c>
      <c r="P149" s="411">
        <f t="shared" ref="P149:Z149" si="11">RANK(P143,$O$143:$Z$143)</f>
        <v>4</v>
      </c>
      <c r="Q149" s="411">
        <f t="shared" si="11"/>
        <v>3</v>
      </c>
      <c r="R149" s="411">
        <f t="shared" si="11"/>
        <v>2</v>
      </c>
      <c r="S149" s="411">
        <f t="shared" si="11"/>
        <v>6</v>
      </c>
      <c r="T149" s="411">
        <f t="shared" si="11"/>
        <v>5</v>
      </c>
      <c r="U149" s="411">
        <f t="shared" si="11"/>
        <v>7</v>
      </c>
      <c r="V149" s="411">
        <f t="shared" si="11"/>
        <v>12</v>
      </c>
      <c r="W149" s="411">
        <f t="shared" si="11"/>
        <v>1</v>
      </c>
      <c r="X149" s="411">
        <f t="shared" si="11"/>
        <v>10</v>
      </c>
      <c r="Y149" s="411">
        <f t="shared" si="11"/>
        <v>11</v>
      </c>
      <c r="Z149" s="411">
        <f t="shared" si="11"/>
        <v>8</v>
      </c>
    </row>
  </sheetData>
  <mergeCells count="318">
    <mergeCell ref="E138:G138"/>
    <mergeCell ref="H138:M138"/>
    <mergeCell ref="E139:G139"/>
    <mergeCell ref="H139:M139"/>
    <mergeCell ref="E140:G140"/>
    <mergeCell ref="H140:M140"/>
    <mergeCell ref="H133:M133"/>
    <mergeCell ref="H134:M134"/>
    <mergeCell ref="E133:G133"/>
    <mergeCell ref="E134:G134"/>
    <mergeCell ref="E135:G135"/>
    <mergeCell ref="H135:M135"/>
    <mergeCell ref="E136:G136"/>
    <mergeCell ref="E137:G137"/>
    <mergeCell ref="H137:M137"/>
    <mergeCell ref="H136:M136"/>
    <mergeCell ref="B106:B107"/>
    <mergeCell ref="H108:H110"/>
    <mergeCell ref="G108:G110"/>
    <mergeCell ref="F108:F110"/>
    <mergeCell ref="E108:E110"/>
    <mergeCell ref="C108:C110"/>
    <mergeCell ref="E106:E107"/>
    <mergeCell ref="F106:F107"/>
    <mergeCell ref="G106:G107"/>
    <mergeCell ref="H106:H107"/>
    <mergeCell ref="B103:B104"/>
    <mergeCell ref="D84:D105"/>
    <mergeCell ref="E102:E105"/>
    <mergeCell ref="F102:F105"/>
    <mergeCell ref="B88:B89"/>
    <mergeCell ref="C95:C98"/>
    <mergeCell ref="H84:H89"/>
    <mergeCell ref="G84:G89"/>
    <mergeCell ref="C102:C105"/>
    <mergeCell ref="F84:F89"/>
    <mergeCell ref="E84:E89"/>
    <mergeCell ref="C99:C101"/>
    <mergeCell ref="H95:H98"/>
    <mergeCell ref="G95:G98"/>
    <mergeCell ref="C84:C89"/>
    <mergeCell ref="H92:H94"/>
    <mergeCell ref="E92:E94"/>
    <mergeCell ref="F92:F94"/>
    <mergeCell ref="G92:G94"/>
    <mergeCell ref="C90:C91"/>
    <mergeCell ref="C92:C94"/>
    <mergeCell ref="E90:E91"/>
    <mergeCell ref="F90:F91"/>
    <mergeCell ref="G90:G91"/>
    <mergeCell ref="AA76:AA77"/>
    <mergeCell ref="AB76:AB77"/>
    <mergeCell ref="C76:C77"/>
    <mergeCell ref="B76:B77"/>
    <mergeCell ref="Q76:Q77"/>
    <mergeCell ref="R76:R77"/>
    <mergeCell ref="S76:S77"/>
    <mergeCell ref="T76:T77"/>
    <mergeCell ref="U76:U77"/>
    <mergeCell ref="V76:V77"/>
    <mergeCell ref="W76:W77"/>
    <mergeCell ref="X76:X77"/>
    <mergeCell ref="Y76:Y77"/>
    <mergeCell ref="E76:E77"/>
    <mergeCell ref="F76:F77"/>
    <mergeCell ref="G76:G77"/>
    <mergeCell ref="H76:H77"/>
    <mergeCell ref="I76:I77"/>
    <mergeCell ref="M76:M77"/>
    <mergeCell ref="O76:O77"/>
    <mergeCell ref="P76:P77"/>
    <mergeCell ref="G71:G75"/>
    <mergeCell ref="H71:H75"/>
    <mergeCell ref="F71:F75"/>
    <mergeCell ref="E71:E75"/>
    <mergeCell ref="D67:D75"/>
    <mergeCell ref="C71:C75"/>
    <mergeCell ref="Z76:Z77"/>
    <mergeCell ref="G69:G70"/>
    <mergeCell ref="F69:F70"/>
    <mergeCell ref="E69:E70"/>
    <mergeCell ref="F55:F60"/>
    <mergeCell ref="E55:E60"/>
    <mergeCell ref="C67:C68"/>
    <mergeCell ref="C69:C70"/>
    <mergeCell ref="N76:N77"/>
    <mergeCell ref="AA62:AA63"/>
    <mergeCell ref="AB62:AB63"/>
    <mergeCell ref="C62:C64"/>
    <mergeCell ref="B62:B63"/>
    <mergeCell ref="O62:O63"/>
    <mergeCell ref="P62:P63"/>
    <mergeCell ref="Q62:Q63"/>
    <mergeCell ref="R62:R63"/>
    <mergeCell ref="S62:S63"/>
    <mergeCell ref="T62:T63"/>
    <mergeCell ref="U62:U63"/>
    <mergeCell ref="V62:V63"/>
    <mergeCell ref="W62:W63"/>
    <mergeCell ref="H62:H64"/>
    <mergeCell ref="G62:G64"/>
    <mergeCell ref="F62:F64"/>
    <mergeCell ref="E62:E64"/>
    <mergeCell ref="M62:M63"/>
    <mergeCell ref="I62:I63"/>
    <mergeCell ref="N62:N63"/>
    <mergeCell ref="D61:D66"/>
    <mergeCell ref="X62:X63"/>
    <mergeCell ref="Y62:Y63"/>
    <mergeCell ref="Z62:Z63"/>
    <mergeCell ref="Z46:Z47"/>
    <mergeCell ref="AA46:AA47"/>
    <mergeCell ref="AB46:AB47"/>
    <mergeCell ref="C49:C51"/>
    <mergeCell ref="C52:C54"/>
    <mergeCell ref="U46:U47"/>
    <mergeCell ref="V46:V47"/>
    <mergeCell ref="W46:W47"/>
    <mergeCell ref="X46:X47"/>
    <mergeCell ref="Y46:Y47"/>
    <mergeCell ref="P46:P47"/>
    <mergeCell ref="Q46:Q47"/>
    <mergeCell ref="R46:R47"/>
    <mergeCell ref="S46:S47"/>
    <mergeCell ref="T46:T47"/>
    <mergeCell ref="I46:I47"/>
    <mergeCell ref="M46:M47"/>
    <mergeCell ref="N46:N47"/>
    <mergeCell ref="O46:O47"/>
    <mergeCell ref="H49:H54"/>
    <mergeCell ref="G49:G54"/>
    <mergeCell ref="F49:F51"/>
    <mergeCell ref="F52:F54"/>
    <mergeCell ref="E49:E51"/>
    <mergeCell ref="B46:B47"/>
    <mergeCell ref="C34:C36"/>
    <mergeCell ref="C37:C39"/>
    <mergeCell ref="C30:C33"/>
    <mergeCell ref="D30:D33"/>
    <mergeCell ref="H30:H33"/>
    <mergeCell ref="G30:G33"/>
    <mergeCell ref="F30:F33"/>
    <mergeCell ref="E30:E33"/>
    <mergeCell ref="F43:F48"/>
    <mergeCell ref="E43:E48"/>
    <mergeCell ref="G43:G48"/>
    <mergeCell ref="E34:E36"/>
    <mergeCell ref="F34:F36"/>
    <mergeCell ref="H43:H48"/>
    <mergeCell ref="C10:C12"/>
    <mergeCell ref="F15:F18"/>
    <mergeCell ref="E15:E18"/>
    <mergeCell ref="H15:H18"/>
    <mergeCell ref="C15:C18"/>
    <mergeCell ref="E19:E21"/>
    <mergeCell ref="F19:F21"/>
    <mergeCell ref="G19:G21"/>
    <mergeCell ref="E28:E29"/>
    <mergeCell ref="F28:F29"/>
    <mergeCell ref="C28:C29"/>
    <mergeCell ref="G28:G29"/>
    <mergeCell ref="D23:D29"/>
    <mergeCell ref="C23:C27"/>
    <mergeCell ref="H23:H27"/>
    <mergeCell ref="G23:G27"/>
    <mergeCell ref="F23:F27"/>
    <mergeCell ref="C19:C21"/>
    <mergeCell ref="D13:D22"/>
    <mergeCell ref="G13:G14"/>
    <mergeCell ref="F13:F14"/>
    <mergeCell ref="E13:E14"/>
    <mergeCell ref="C13:C14"/>
    <mergeCell ref="E23:E27"/>
    <mergeCell ref="C8:C9"/>
    <mergeCell ref="H6:H7"/>
    <mergeCell ref="G8:G9"/>
    <mergeCell ref="F8:F9"/>
    <mergeCell ref="E8:E9"/>
    <mergeCell ref="C4:C5"/>
    <mergeCell ref="G6:G7"/>
    <mergeCell ref="F6:F7"/>
    <mergeCell ref="E6:E7"/>
    <mergeCell ref="C6:C7"/>
    <mergeCell ref="H28:H29"/>
    <mergeCell ref="D2:N2"/>
    <mergeCell ref="D3:E3"/>
    <mergeCell ref="J3:M3"/>
    <mergeCell ref="E4:E5"/>
    <mergeCell ref="F4:F5"/>
    <mergeCell ref="G4:G5"/>
    <mergeCell ref="H4:H5"/>
    <mergeCell ref="H19:H21"/>
    <mergeCell ref="G10:G12"/>
    <mergeCell ref="F10:F12"/>
    <mergeCell ref="E10:E12"/>
    <mergeCell ref="H10:H12"/>
    <mergeCell ref="D4:D12"/>
    <mergeCell ref="G15:G18"/>
    <mergeCell ref="C55:C60"/>
    <mergeCell ref="D34:D60"/>
    <mergeCell ref="C65:C66"/>
    <mergeCell ref="H67:H68"/>
    <mergeCell ref="G67:G68"/>
    <mergeCell ref="F67:F68"/>
    <mergeCell ref="E67:E68"/>
    <mergeCell ref="H65:H66"/>
    <mergeCell ref="G65:G66"/>
    <mergeCell ref="F65:F66"/>
    <mergeCell ref="E65:E66"/>
    <mergeCell ref="H34:H39"/>
    <mergeCell ref="C40:C42"/>
    <mergeCell ref="C43:C48"/>
    <mergeCell ref="E52:E54"/>
    <mergeCell ref="F37:F39"/>
    <mergeCell ref="E37:E39"/>
    <mergeCell ref="G34:G39"/>
    <mergeCell ref="H40:H42"/>
    <mergeCell ref="G40:G42"/>
    <mergeCell ref="E40:E42"/>
    <mergeCell ref="F40:F42"/>
    <mergeCell ref="H55:H60"/>
    <mergeCell ref="G55:G60"/>
    <mergeCell ref="H78:H79"/>
    <mergeCell ref="G78:G79"/>
    <mergeCell ref="F78:F79"/>
    <mergeCell ref="E78:E79"/>
    <mergeCell ref="C78:C79"/>
    <mergeCell ref="H80:H83"/>
    <mergeCell ref="G80:G83"/>
    <mergeCell ref="F80:F83"/>
    <mergeCell ref="E80:E83"/>
    <mergeCell ref="C80:C83"/>
    <mergeCell ref="D76:D83"/>
    <mergeCell ref="AB88:AB89"/>
    <mergeCell ref="O88:O89"/>
    <mergeCell ref="P88:P89"/>
    <mergeCell ref="Q88:Q89"/>
    <mergeCell ref="R88:R89"/>
    <mergeCell ref="S88:S89"/>
    <mergeCell ref="T88:T89"/>
    <mergeCell ref="U88:U89"/>
    <mergeCell ref="V88:V89"/>
    <mergeCell ref="W88:W89"/>
    <mergeCell ref="X88:X89"/>
    <mergeCell ref="Y88:Y89"/>
    <mergeCell ref="Z88:Z89"/>
    <mergeCell ref="AA88:AA89"/>
    <mergeCell ref="I88:I89"/>
    <mergeCell ref="M88:M89"/>
    <mergeCell ref="N88:N89"/>
    <mergeCell ref="F95:F98"/>
    <mergeCell ref="E95:E98"/>
    <mergeCell ref="X103:X104"/>
    <mergeCell ref="Y103:Y104"/>
    <mergeCell ref="Z103:Z104"/>
    <mergeCell ref="AA103:AA104"/>
    <mergeCell ref="I103:I104"/>
    <mergeCell ref="N103:N104"/>
    <mergeCell ref="H99:H105"/>
    <mergeCell ref="G99:G105"/>
    <mergeCell ref="F99:F101"/>
    <mergeCell ref="E99:E101"/>
    <mergeCell ref="M103:M104"/>
    <mergeCell ref="O103:O104"/>
    <mergeCell ref="AB103:AB104"/>
    <mergeCell ref="P106:P107"/>
    <mergeCell ref="Q106:Q107"/>
    <mergeCell ref="R106:R107"/>
    <mergeCell ref="S106:S107"/>
    <mergeCell ref="T106:T107"/>
    <mergeCell ref="U106:U107"/>
    <mergeCell ref="V106:V107"/>
    <mergeCell ref="W106:W107"/>
    <mergeCell ref="X106:X107"/>
    <mergeCell ref="P103:P104"/>
    <mergeCell ref="Q103:Q104"/>
    <mergeCell ref="R103:R104"/>
    <mergeCell ref="S103:S104"/>
    <mergeCell ref="T103:T104"/>
    <mergeCell ref="U103:U104"/>
    <mergeCell ref="V103:V104"/>
    <mergeCell ref="W103:W104"/>
    <mergeCell ref="Y106:Y107"/>
    <mergeCell ref="Z106:Z107"/>
    <mergeCell ref="AA106:AA107"/>
    <mergeCell ref="AB106:AB107"/>
    <mergeCell ref="O106:O107"/>
    <mergeCell ref="D106:D107"/>
    <mergeCell ref="C106:C107"/>
    <mergeCell ref="H113:H118"/>
    <mergeCell ref="G113:G118"/>
    <mergeCell ref="F113:F118"/>
    <mergeCell ref="E113:E118"/>
    <mergeCell ref="C113:C118"/>
    <mergeCell ref="H111:H112"/>
    <mergeCell ref="G111:G112"/>
    <mergeCell ref="F111:F112"/>
    <mergeCell ref="E111:E112"/>
    <mergeCell ref="C111:C112"/>
    <mergeCell ref="H128:H132"/>
    <mergeCell ref="G128:G132"/>
    <mergeCell ref="F128:F132"/>
    <mergeCell ref="E128:E132"/>
    <mergeCell ref="D108:D132"/>
    <mergeCell ref="C128:C132"/>
    <mergeCell ref="I106:I107"/>
    <mergeCell ref="N106:N107"/>
    <mergeCell ref="M106:M107"/>
    <mergeCell ref="H119:H124"/>
    <mergeCell ref="G119:G124"/>
    <mergeCell ref="F119:F124"/>
    <mergeCell ref="E119:E124"/>
    <mergeCell ref="C119:C124"/>
    <mergeCell ref="H125:H127"/>
    <mergeCell ref="G125:G127"/>
    <mergeCell ref="F125:F127"/>
    <mergeCell ref="E125:E127"/>
    <mergeCell ref="C125:C127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9"/>
  <sheetViews>
    <sheetView zoomScale="60" zoomScaleNormal="60" workbookViewId="0">
      <pane ySplit="3" topLeftCell="A109" activePane="bottomLeft" state="frozen"/>
      <selection pane="bottomLeft" activeCell="G130" sqref="G130"/>
    </sheetView>
  </sheetViews>
  <sheetFormatPr defaultColWidth="9" defaultRowHeight="16" customHeight="1" x14ac:dyDescent="0.2"/>
  <cols>
    <col min="1" max="1" width="1.7265625" style="1" customWidth="1"/>
    <col min="2" max="2" width="5.08984375" style="1" bestFit="1" customWidth="1"/>
    <col min="3" max="3" width="3.7265625" style="1" customWidth="1"/>
    <col min="4" max="5" width="6.36328125" style="1" customWidth="1"/>
    <col min="6" max="6" width="13.36328125" style="1" customWidth="1"/>
    <col min="7" max="7" width="26.26953125" style="1" customWidth="1"/>
    <col min="8" max="8" width="30.7265625" style="1" bestFit="1" customWidth="1"/>
    <col min="9" max="9" width="20.08984375" style="1" bestFit="1" customWidth="1"/>
    <col min="10" max="10" width="5.36328125" style="31" bestFit="1" customWidth="1"/>
    <col min="11" max="11" width="4.08984375" style="1" customWidth="1"/>
    <col min="12" max="12" width="5.08984375" style="31" customWidth="1"/>
    <col min="13" max="13" width="6.08984375" style="1" customWidth="1"/>
    <col min="14" max="14" width="63.6328125" style="32" bestFit="1" customWidth="1"/>
    <col min="15" max="34" width="9.453125" style="1" customWidth="1"/>
    <col min="35" max="16384" width="9" style="1"/>
  </cols>
  <sheetData>
    <row r="2" spans="2:34" ht="35.25" customHeight="1" thickBot="1" x14ac:dyDescent="0.25">
      <c r="D2" s="761" t="s">
        <v>1137</v>
      </c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1">
        <v>1</v>
      </c>
      <c r="P2" s="1">
        <v>2</v>
      </c>
      <c r="Q2" s="1">
        <v>3</v>
      </c>
      <c r="R2" s="1">
        <v>4</v>
      </c>
      <c r="S2" s="1">
        <v>5</v>
      </c>
      <c r="T2" s="1">
        <v>6</v>
      </c>
      <c r="U2" s="1">
        <v>7</v>
      </c>
      <c r="V2" s="1">
        <v>8</v>
      </c>
      <c r="W2" s="1">
        <v>9</v>
      </c>
      <c r="X2" s="1">
        <v>10</v>
      </c>
      <c r="Y2" s="1">
        <v>11</v>
      </c>
      <c r="Z2" s="1">
        <v>12</v>
      </c>
    </row>
    <row r="3" spans="2:34" ht="16" customHeight="1" thickTop="1" thickBot="1" x14ac:dyDescent="0.25">
      <c r="C3" s="2"/>
      <c r="D3" s="763" t="s">
        <v>0</v>
      </c>
      <c r="E3" s="764"/>
      <c r="F3" s="201" t="s">
        <v>6</v>
      </c>
      <c r="G3" s="201" t="s">
        <v>1</v>
      </c>
      <c r="H3" s="201" t="s">
        <v>2</v>
      </c>
      <c r="I3" s="3" t="s">
        <v>3</v>
      </c>
      <c r="J3" s="796" t="s">
        <v>4</v>
      </c>
      <c r="K3" s="796"/>
      <c r="L3" s="796"/>
      <c r="M3" s="796"/>
      <c r="N3" s="283" t="s">
        <v>5</v>
      </c>
      <c r="O3" s="142" t="s">
        <v>61</v>
      </c>
      <c r="P3" s="1" t="s">
        <v>60</v>
      </c>
      <c r="Q3" s="1" t="s">
        <v>136</v>
      </c>
      <c r="R3" s="1" t="s">
        <v>99</v>
      </c>
      <c r="S3" s="1" t="s">
        <v>68</v>
      </c>
      <c r="T3" s="1" t="s">
        <v>1184</v>
      </c>
      <c r="U3" s="1" t="s">
        <v>1324</v>
      </c>
      <c r="V3" s="1" t="s">
        <v>1237</v>
      </c>
      <c r="W3" s="1" t="s">
        <v>1432</v>
      </c>
      <c r="X3" s="1" t="s">
        <v>1433</v>
      </c>
      <c r="Y3" s="1" t="s">
        <v>1434</v>
      </c>
      <c r="Z3" s="1" t="s">
        <v>1482</v>
      </c>
      <c r="AA3" s="1" t="s">
        <v>42</v>
      </c>
      <c r="AB3" s="1" t="s">
        <v>128</v>
      </c>
      <c r="AC3" s="1" t="s">
        <v>118</v>
      </c>
      <c r="AD3" s="1" t="s">
        <v>398</v>
      </c>
      <c r="AE3" s="1" t="s">
        <v>191</v>
      </c>
      <c r="AF3" s="1" t="s">
        <v>381</v>
      </c>
      <c r="AG3" s="1" t="s">
        <v>319</v>
      </c>
    </row>
    <row r="4" spans="2:34" ht="16.5" customHeight="1" thickTop="1" x14ac:dyDescent="0.2">
      <c r="B4" s="1">
        <v>1</v>
      </c>
      <c r="C4" s="716">
        <v>1</v>
      </c>
      <c r="D4" s="724" t="s">
        <v>1136</v>
      </c>
      <c r="E4" s="780" t="s">
        <v>1138</v>
      </c>
      <c r="F4" s="780" t="s">
        <v>20</v>
      </c>
      <c r="G4" s="780" t="s">
        <v>1139</v>
      </c>
      <c r="H4" s="780" t="s">
        <v>1141</v>
      </c>
      <c r="I4" s="64" t="s">
        <v>1511</v>
      </c>
      <c r="J4" s="243">
        <v>7</v>
      </c>
      <c r="K4" s="66" t="s">
        <v>1144</v>
      </c>
      <c r="L4" s="243">
        <v>0</v>
      </c>
      <c r="M4" s="64" t="s">
        <v>1149</v>
      </c>
      <c r="N4" s="284" t="s">
        <v>1150</v>
      </c>
      <c r="O4" s="142">
        <v>1</v>
      </c>
      <c r="P4" s="1">
        <v>1</v>
      </c>
      <c r="Q4" s="1">
        <v>2</v>
      </c>
      <c r="AB4" s="1">
        <v>3</v>
      </c>
      <c r="AH4" s="1">
        <f t="shared" ref="AH4:AH31" si="0">SUM(O4:AG4)</f>
        <v>7</v>
      </c>
    </row>
    <row r="5" spans="2:34" ht="16.5" customHeight="1" x14ac:dyDescent="0.2">
      <c r="B5" s="1">
        <v>2</v>
      </c>
      <c r="C5" s="716"/>
      <c r="D5" s="725"/>
      <c r="E5" s="771"/>
      <c r="F5" s="771"/>
      <c r="G5" s="771"/>
      <c r="H5" s="771"/>
      <c r="I5" s="175" t="s">
        <v>18</v>
      </c>
      <c r="J5" s="244">
        <v>5</v>
      </c>
      <c r="K5" s="177" t="s">
        <v>1144</v>
      </c>
      <c r="L5" s="244">
        <v>1</v>
      </c>
      <c r="M5" s="175" t="s">
        <v>1152</v>
      </c>
      <c r="N5" s="285" t="s">
        <v>1151</v>
      </c>
      <c r="O5" s="142">
        <v>2</v>
      </c>
      <c r="AB5" s="1">
        <v>3</v>
      </c>
      <c r="AH5" s="1">
        <f t="shared" si="0"/>
        <v>5</v>
      </c>
    </row>
    <row r="6" spans="2:34" ht="16.5" customHeight="1" x14ac:dyDescent="0.2">
      <c r="B6" s="1">
        <v>3</v>
      </c>
      <c r="C6" s="716">
        <v>2</v>
      </c>
      <c r="D6" s="725"/>
      <c r="E6" s="758" t="s">
        <v>1145</v>
      </c>
      <c r="F6" s="758" t="s">
        <v>1162</v>
      </c>
      <c r="G6" s="758" t="s">
        <v>906</v>
      </c>
      <c r="H6" s="758" t="s">
        <v>1141</v>
      </c>
      <c r="I6" s="140" t="s">
        <v>38</v>
      </c>
      <c r="J6" s="245">
        <v>3</v>
      </c>
      <c r="K6" s="79" t="s">
        <v>1144</v>
      </c>
      <c r="L6" s="245">
        <v>0</v>
      </c>
      <c r="M6" s="140" t="s">
        <v>1153</v>
      </c>
      <c r="N6" s="286" t="s">
        <v>1161</v>
      </c>
      <c r="O6" s="142"/>
      <c r="P6" s="1">
        <v>1</v>
      </c>
      <c r="Q6" s="1">
        <v>1</v>
      </c>
      <c r="AB6" s="1">
        <v>1</v>
      </c>
      <c r="AH6" s="1">
        <f t="shared" si="0"/>
        <v>3</v>
      </c>
    </row>
    <row r="7" spans="2:34" ht="16.5" customHeight="1" x14ac:dyDescent="0.2">
      <c r="B7" s="1">
        <v>4</v>
      </c>
      <c r="C7" s="716"/>
      <c r="D7" s="725"/>
      <c r="E7" s="759"/>
      <c r="F7" s="759"/>
      <c r="G7" s="759"/>
      <c r="H7" s="759"/>
      <c r="I7" s="242" t="s">
        <v>1513</v>
      </c>
      <c r="J7" s="246">
        <v>1</v>
      </c>
      <c r="K7" s="156" t="s">
        <v>1144</v>
      </c>
      <c r="L7" s="246">
        <v>1</v>
      </c>
      <c r="M7" s="242" t="s">
        <v>1155</v>
      </c>
      <c r="N7" s="287" t="s">
        <v>1154</v>
      </c>
      <c r="O7" s="142">
        <v>1</v>
      </c>
      <c r="AH7" s="1">
        <f t="shared" si="0"/>
        <v>1</v>
      </c>
    </row>
    <row r="8" spans="2:34" ht="16.5" customHeight="1" x14ac:dyDescent="0.2">
      <c r="B8" s="1">
        <v>5</v>
      </c>
      <c r="C8" s="716">
        <v>3</v>
      </c>
      <c r="D8" s="725"/>
      <c r="E8" s="771" t="s">
        <v>1146</v>
      </c>
      <c r="F8" s="771" t="s">
        <v>1163</v>
      </c>
      <c r="G8" s="771" t="s">
        <v>1185</v>
      </c>
      <c r="H8" s="771" t="s">
        <v>1141</v>
      </c>
      <c r="I8" s="247" t="s">
        <v>1514</v>
      </c>
      <c r="J8" s="248">
        <v>7</v>
      </c>
      <c r="K8" s="252" t="s">
        <v>1144</v>
      </c>
      <c r="L8" s="248">
        <v>0</v>
      </c>
      <c r="M8" s="247" t="s">
        <v>1159</v>
      </c>
      <c r="N8" s="288" t="s">
        <v>1157</v>
      </c>
      <c r="O8" s="142">
        <v>2</v>
      </c>
      <c r="S8" s="1">
        <v>1</v>
      </c>
      <c r="AB8" s="1">
        <v>4</v>
      </c>
      <c r="AH8" s="1">
        <f t="shared" si="0"/>
        <v>7</v>
      </c>
    </row>
    <row r="9" spans="2:34" ht="16.5" customHeight="1" thickBot="1" x14ac:dyDescent="0.25">
      <c r="B9" s="1">
        <v>6</v>
      </c>
      <c r="C9" s="716"/>
      <c r="D9" s="726"/>
      <c r="E9" s="781"/>
      <c r="F9" s="781"/>
      <c r="G9" s="781"/>
      <c r="H9" s="781"/>
      <c r="I9" s="110" t="s">
        <v>194</v>
      </c>
      <c r="J9" s="249">
        <v>1</v>
      </c>
      <c r="K9" s="177" t="s">
        <v>1144</v>
      </c>
      <c r="L9" s="249">
        <v>0</v>
      </c>
      <c r="M9" s="110" t="s">
        <v>1156</v>
      </c>
      <c r="N9" s="289" t="s">
        <v>1158</v>
      </c>
      <c r="O9" s="142"/>
      <c r="Q9" s="1">
        <v>1</v>
      </c>
      <c r="AH9" s="1">
        <f t="shared" si="0"/>
        <v>1</v>
      </c>
    </row>
    <row r="10" spans="2:34" ht="16.5" customHeight="1" thickTop="1" x14ac:dyDescent="0.2">
      <c r="B10" s="1">
        <v>7</v>
      </c>
      <c r="C10" s="716">
        <v>4</v>
      </c>
      <c r="D10" s="724" t="s">
        <v>1147</v>
      </c>
      <c r="E10" s="780" t="s">
        <v>1148</v>
      </c>
      <c r="F10" s="780" t="s">
        <v>1163</v>
      </c>
      <c r="G10" s="780" t="s">
        <v>1299</v>
      </c>
      <c r="H10" s="780" t="s">
        <v>1187</v>
      </c>
      <c r="I10" s="174" t="s">
        <v>30</v>
      </c>
      <c r="J10" s="250">
        <v>8</v>
      </c>
      <c r="K10" s="66" t="s">
        <v>1144</v>
      </c>
      <c r="L10" s="250">
        <v>0</v>
      </c>
      <c r="M10" s="174" t="s">
        <v>1160</v>
      </c>
      <c r="N10" s="290" t="s">
        <v>1218</v>
      </c>
      <c r="O10" s="142">
        <v>2</v>
      </c>
      <c r="P10" s="1">
        <v>1</v>
      </c>
      <c r="Q10" s="1">
        <v>2</v>
      </c>
      <c r="S10" s="1">
        <v>2</v>
      </c>
      <c r="AF10" s="1">
        <v>1</v>
      </c>
      <c r="AH10" s="1">
        <f t="shared" si="0"/>
        <v>8</v>
      </c>
    </row>
    <row r="11" spans="2:34" ht="16.5" customHeight="1" x14ac:dyDescent="0.2">
      <c r="B11" s="1">
        <v>8</v>
      </c>
      <c r="C11" s="716"/>
      <c r="D11" s="725"/>
      <c r="E11" s="759"/>
      <c r="F11" s="759"/>
      <c r="G11" s="759"/>
      <c r="H11" s="759"/>
      <c r="I11" s="160" t="s">
        <v>1515</v>
      </c>
      <c r="J11" s="251">
        <v>2</v>
      </c>
      <c r="K11" s="156" t="s">
        <v>1144</v>
      </c>
      <c r="L11" s="251">
        <v>0</v>
      </c>
      <c r="M11" s="160" t="s">
        <v>8</v>
      </c>
      <c r="N11" s="291" t="s">
        <v>1217</v>
      </c>
      <c r="O11" s="142"/>
      <c r="P11" s="1">
        <v>1</v>
      </c>
      <c r="Q11" s="1">
        <v>1</v>
      </c>
      <c r="AH11" s="1">
        <f t="shared" si="0"/>
        <v>2</v>
      </c>
    </row>
    <row r="12" spans="2:34" ht="16.5" customHeight="1" x14ac:dyDescent="0.2">
      <c r="B12" s="1">
        <v>9</v>
      </c>
      <c r="C12" s="716">
        <v>5</v>
      </c>
      <c r="D12" s="725"/>
      <c r="E12" s="720" t="s">
        <v>1164</v>
      </c>
      <c r="F12" s="720" t="s">
        <v>20</v>
      </c>
      <c r="G12" s="720" t="s">
        <v>1165</v>
      </c>
      <c r="H12" s="723" t="s">
        <v>1178</v>
      </c>
      <c r="I12" s="255" t="s">
        <v>1166</v>
      </c>
      <c r="J12" s="256">
        <v>1</v>
      </c>
      <c r="K12" s="257" t="s">
        <v>1144</v>
      </c>
      <c r="L12" s="256">
        <v>0</v>
      </c>
      <c r="M12" s="255" t="s">
        <v>1170</v>
      </c>
      <c r="N12" s="292" t="s">
        <v>1171</v>
      </c>
      <c r="O12" s="142"/>
      <c r="AB12" s="1">
        <v>1</v>
      </c>
      <c r="AH12" s="1">
        <f t="shared" si="0"/>
        <v>1</v>
      </c>
    </row>
    <row r="13" spans="2:34" ht="16.5" customHeight="1" x14ac:dyDescent="0.2">
      <c r="B13" s="1">
        <v>10</v>
      </c>
      <c r="C13" s="716"/>
      <c r="D13" s="725"/>
      <c r="E13" s="721"/>
      <c r="F13" s="721"/>
      <c r="G13" s="721"/>
      <c r="H13" s="721"/>
      <c r="I13" s="255" t="s">
        <v>1167</v>
      </c>
      <c r="J13" s="256">
        <v>1</v>
      </c>
      <c r="K13" s="19" t="s">
        <v>1144</v>
      </c>
      <c r="L13" s="256">
        <v>1</v>
      </c>
      <c r="M13" s="255" t="s">
        <v>1228</v>
      </c>
      <c r="N13" s="292" t="s">
        <v>263</v>
      </c>
      <c r="O13" s="142"/>
      <c r="Q13" s="1">
        <v>1</v>
      </c>
      <c r="AH13" s="1">
        <f t="shared" si="0"/>
        <v>1</v>
      </c>
    </row>
    <row r="14" spans="2:34" ht="16.5" customHeight="1" x14ac:dyDescent="0.2">
      <c r="B14" s="1">
        <v>11</v>
      </c>
      <c r="C14" s="716"/>
      <c r="D14" s="725"/>
      <c r="E14" s="721"/>
      <c r="F14" s="721"/>
      <c r="G14" s="721"/>
      <c r="H14" s="721"/>
      <c r="I14" s="255" t="s">
        <v>1168</v>
      </c>
      <c r="J14" s="256">
        <v>1</v>
      </c>
      <c r="K14" s="19" t="s">
        <v>1144</v>
      </c>
      <c r="L14" s="256">
        <v>2</v>
      </c>
      <c r="M14" s="255" t="s">
        <v>1181</v>
      </c>
      <c r="N14" s="292" t="s">
        <v>1171</v>
      </c>
      <c r="O14" s="142"/>
      <c r="AB14" s="1">
        <v>1</v>
      </c>
      <c r="AH14" s="1">
        <f t="shared" si="0"/>
        <v>1</v>
      </c>
    </row>
    <row r="15" spans="2:34" ht="16.5" customHeight="1" thickBot="1" x14ac:dyDescent="0.25">
      <c r="B15" s="1">
        <v>12</v>
      </c>
      <c r="C15" s="716"/>
      <c r="D15" s="726"/>
      <c r="E15" s="722"/>
      <c r="F15" s="722"/>
      <c r="G15" s="722"/>
      <c r="H15" s="722"/>
      <c r="I15" s="229" t="s">
        <v>1169</v>
      </c>
      <c r="J15" s="258">
        <v>5</v>
      </c>
      <c r="K15" s="167" t="s">
        <v>1144</v>
      </c>
      <c r="L15" s="258">
        <v>0</v>
      </c>
      <c r="M15" s="229" t="s">
        <v>1180</v>
      </c>
      <c r="N15" s="293" t="s">
        <v>1172</v>
      </c>
      <c r="O15" s="142">
        <v>3</v>
      </c>
      <c r="Q15" s="1">
        <v>1</v>
      </c>
      <c r="AB15" s="1">
        <v>1</v>
      </c>
      <c r="AH15" s="1">
        <f t="shared" si="0"/>
        <v>5</v>
      </c>
    </row>
    <row r="16" spans="2:34" ht="16.5" customHeight="1" thickTop="1" x14ac:dyDescent="0.2">
      <c r="B16" s="1">
        <v>13</v>
      </c>
      <c r="C16" s="716">
        <v>6</v>
      </c>
      <c r="D16" s="724" t="s">
        <v>1173</v>
      </c>
      <c r="E16" s="798" t="s">
        <v>1174</v>
      </c>
      <c r="F16" s="798" t="s">
        <v>1179</v>
      </c>
      <c r="G16" s="798" t="s">
        <v>1203</v>
      </c>
      <c r="H16" s="798" t="s">
        <v>1188</v>
      </c>
      <c r="I16" s="54" t="s">
        <v>1175</v>
      </c>
      <c r="J16" s="259">
        <v>1</v>
      </c>
      <c r="K16" s="56" t="s">
        <v>1144</v>
      </c>
      <c r="L16" s="259">
        <v>3</v>
      </c>
      <c r="M16" s="54" t="s">
        <v>1249</v>
      </c>
      <c r="N16" s="294" t="s">
        <v>1182</v>
      </c>
      <c r="O16" s="142"/>
      <c r="Q16" s="1">
        <v>1</v>
      </c>
      <c r="AH16" s="1">
        <f t="shared" si="0"/>
        <v>1</v>
      </c>
    </row>
    <row r="17" spans="2:34" ht="16.5" customHeight="1" thickBot="1" x14ac:dyDescent="0.25">
      <c r="B17" s="1">
        <v>14</v>
      </c>
      <c r="C17" s="716"/>
      <c r="D17" s="726"/>
      <c r="E17" s="794"/>
      <c r="F17" s="794"/>
      <c r="G17" s="794"/>
      <c r="H17" s="794"/>
      <c r="I17" s="59" t="s">
        <v>1176</v>
      </c>
      <c r="J17" s="209">
        <v>3</v>
      </c>
      <c r="K17" s="51" t="s">
        <v>1144</v>
      </c>
      <c r="L17" s="209">
        <v>0</v>
      </c>
      <c r="M17" s="59" t="s">
        <v>1198</v>
      </c>
      <c r="N17" s="295" t="s">
        <v>1183</v>
      </c>
      <c r="O17" s="142">
        <v>1</v>
      </c>
      <c r="T17" s="1">
        <v>1</v>
      </c>
      <c r="AG17" s="1">
        <v>1</v>
      </c>
      <c r="AH17" s="1">
        <f t="shared" si="0"/>
        <v>3</v>
      </c>
    </row>
    <row r="18" spans="2:34" ht="16.5" customHeight="1" thickTop="1" x14ac:dyDescent="0.2">
      <c r="B18" s="1">
        <v>15</v>
      </c>
      <c r="C18" s="716">
        <v>7</v>
      </c>
      <c r="D18" s="724" t="s">
        <v>1192</v>
      </c>
      <c r="E18" s="798" t="s">
        <v>1194</v>
      </c>
      <c r="F18" s="798" t="s">
        <v>20</v>
      </c>
      <c r="G18" s="798" t="s">
        <v>1193</v>
      </c>
      <c r="H18" s="798" t="s">
        <v>1890</v>
      </c>
      <c r="I18" s="54" t="s">
        <v>1189</v>
      </c>
      <c r="J18" s="259">
        <v>1</v>
      </c>
      <c r="K18" s="56" t="s">
        <v>1177</v>
      </c>
      <c r="L18" s="259">
        <v>0</v>
      </c>
      <c r="M18" s="54" t="s">
        <v>1199</v>
      </c>
      <c r="N18" s="294" t="s">
        <v>1200</v>
      </c>
      <c r="O18" s="142">
        <v>1</v>
      </c>
      <c r="AH18" s="1">
        <f t="shared" si="0"/>
        <v>1</v>
      </c>
    </row>
    <row r="19" spans="2:34" ht="16.5" customHeight="1" x14ac:dyDescent="0.2">
      <c r="B19" s="1">
        <v>16</v>
      </c>
      <c r="C19" s="716"/>
      <c r="D19" s="725"/>
      <c r="E19" s="792"/>
      <c r="F19" s="792"/>
      <c r="G19" s="792"/>
      <c r="H19" s="792"/>
      <c r="I19" s="260" t="s">
        <v>1190</v>
      </c>
      <c r="J19" s="261">
        <v>7</v>
      </c>
      <c r="K19" s="262" t="s">
        <v>1191</v>
      </c>
      <c r="L19" s="261">
        <v>0</v>
      </c>
      <c r="M19" s="260" t="s">
        <v>1199</v>
      </c>
      <c r="N19" s="296" t="s">
        <v>1201</v>
      </c>
      <c r="O19" s="142"/>
      <c r="R19" s="1">
        <v>1</v>
      </c>
      <c r="S19" s="1">
        <v>1</v>
      </c>
      <c r="T19" s="1">
        <v>1</v>
      </c>
      <c r="U19" s="1">
        <v>2</v>
      </c>
      <c r="AB19" s="1">
        <v>1</v>
      </c>
      <c r="AE19" s="1">
        <v>1</v>
      </c>
      <c r="AH19" s="1">
        <f t="shared" si="0"/>
        <v>7</v>
      </c>
    </row>
    <row r="20" spans="2:34" ht="16.5" customHeight="1" x14ac:dyDescent="0.2">
      <c r="B20" s="1">
        <v>17</v>
      </c>
      <c r="C20" s="716"/>
      <c r="D20" s="725"/>
      <c r="E20" s="793"/>
      <c r="F20" s="793"/>
      <c r="G20" s="793"/>
      <c r="H20" s="793"/>
      <c r="I20" s="72" t="s">
        <v>1189</v>
      </c>
      <c r="J20" s="203">
        <v>2</v>
      </c>
      <c r="K20" s="74" t="s">
        <v>1191</v>
      </c>
      <c r="L20" s="203">
        <v>0</v>
      </c>
      <c r="M20" s="72" t="s">
        <v>8</v>
      </c>
      <c r="N20" s="297" t="s">
        <v>1202</v>
      </c>
      <c r="O20" s="142"/>
      <c r="P20" s="1">
        <v>1</v>
      </c>
      <c r="AB20" s="1">
        <v>1</v>
      </c>
      <c r="AH20" s="1">
        <f t="shared" si="0"/>
        <v>2</v>
      </c>
    </row>
    <row r="21" spans="2:34" ht="16.5" customHeight="1" x14ac:dyDescent="0.2">
      <c r="B21" s="1">
        <v>18</v>
      </c>
      <c r="C21" s="716">
        <v>8</v>
      </c>
      <c r="D21" s="725"/>
      <c r="E21" s="743" t="s">
        <v>1197</v>
      </c>
      <c r="F21" s="743" t="s">
        <v>1205</v>
      </c>
      <c r="G21" s="743" t="s">
        <v>1203</v>
      </c>
      <c r="H21" s="140" t="s">
        <v>1195</v>
      </c>
      <c r="I21" s="140" t="s">
        <v>290</v>
      </c>
      <c r="J21" s="245">
        <v>9</v>
      </c>
      <c r="K21" s="135" t="s">
        <v>48</v>
      </c>
      <c r="L21" s="245">
        <v>1</v>
      </c>
      <c r="M21" s="263" t="s">
        <v>1204</v>
      </c>
      <c r="N21" s="286" t="s">
        <v>1215</v>
      </c>
      <c r="O21" s="142"/>
      <c r="P21" s="1">
        <v>1</v>
      </c>
      <c r="Q21" s="1">
        <v>3</v>
      </c>
      <c r="AB21" s="1">
        <v>5</v>
      </c>
      <c r="AH21" s="1">
        <f t="shared" si="0"/>
        <v>9</v>
      </c>
    </row>
    <row r="22" spans="2:34" ht="16.5" customHeight="1" x14ac:dyDescent="0.2">
      <c r="B22" s="1">
        <v>19</v>
      </c>
      <c r="C22" s="716"/>
      <c r="D22" s="725"/>
      <c r="E22" s="744"/>
      <c r="F22" s="744"/>
      <c r="G22" s="744"/>
      <c r="H22" s="92" t="s">
        <v>1301</v>
      </c>
      <c r="I22" s="92" t="s">
        <v>1196</v>
      </c>
      <c r="J22" s="264">
        <v>3</v>
      </c>
      <c r="K22" s="94" t="s">
        <v>48</v>
      </c>
      <c r="L22" s="264">
        <v>0</v>
      </c>
      <c r="M22" s="92" t="s">
        <v>1213</v>
      </c>
      <c r="N22" s="298" t="s">
        <v>1206</v>
      </c>
      <c r="O22" s="142"/>
      <c r="AB22" s="1">
        <v>1</v>
      </c>
      <c r="AC22" s="1">
        <v>1</v>
      </c>
      <c r="AD22" s="1">
        <v>1</v>
      </c>
      <c r="AH22" s="1">
        <f t="shared" si="0"/>
        <v>3</v>
      </c>
    </row>
    <row r="23" spans="2:34" ht="16.5" customHeight="1" x14ac:dyDescent="0.2">
      <c r="B23" s="1">
        <v>20</v>
      </c>
      <c r="C23" s="716">
        <v>9</v>
      </c>
      <c r="D23" s="725"/>
      <c r="E23" s="720" t="s">
        <v>1208</v>
      </c>
      <c r="F23" s="720" t="s">
        <v>1224</v>
      </c>
      <c r="G23" s="720" t="s">
        <v>1207</v>
      </c>
      <c r="H23" s="723" t="s">
        <v>1220</v>
      </c>
      <c r="I23" s="161" t="s">
        <v>1209</v>
      </c>
      <c r="J23" s="265">
        <v>8</v>
      </c>
      <c r="K23" s="149" t="s">
        <v>48</v>
      </c>
      <c r="L23" s="265">
        <v>0</v>
      </c>
      <c r="M23" s="161" t="s">
        <v>1214</v>
      </c>
      <c r="N23" s="299" t="s">
        <v>1216</v>
      </c>
      <c r="O23" s="142">
        <v>1</v>
      </c>
      <c r="Q23" s="1">
        <v>2</v>
      </c>
      <c r="U23" s="1">
        <v>2</v>
      </c>
      <c r="AB23" s="1">
        <v>3</v>
      </c>
      <c r="AH23" s="1">
        <f t="shared" si="0"/>
        <v>8</v>
      </c>
    </row>
    <row r="24" spans="2:34" ht="16.5" customHeight="1" x14ac:dyDescent="0.2">
      <c r="B24" s="1">
        <v>21</v>
      </c>
      <c r="C24" s="716"/>
      <c r="D24" s="725"/>
      <c r="E24" s="721"/>
      <c r="F24" s="721"/>
      <c r="G24" s="721"/>
      <c r="H24" s="721"/>
      <c r="I24" s="255" t="s">
        <v>1210</v>
      </c>
      <c r="J24" s="256">
        <v>13</v>
      </c>
      <c r="K24" s="257" t="s">
        <v>48</v>
      </c>
      <c r="L24" s="256">
        <v>0</v>
      </c>
      <c r="M24" s="255" t="s">
        <v>1214</v>
      </c>
      <c r="N24" s="292" t="s">
        <v>1268</v>
      </c>
      <c r="O24" s="142">
        <v>2</v>
      </c>
      <c r="P24" s="1">
        <v>1</v>
      </c>
      <c r="Q24" s="1">
        <v>2</v>
      </c>
      <c r="R24" s="1">
        <v>1</v>
      </c>
      <c r="S24" s="1">
        <v>1</v>
      </c>
      <c r="T24" s="1">
        <v>2</v>
      </c>
      <c r="AB24" s="1">
        <v>1</v>
      </c>
      <c r="AC24" s="1">
        <v>1</v>
      </c>
      <c r="AD24" s="1">
        <v>1</v>
      </c>
      <c r="AF24" s="1">
        <v>1</v>
      </c>
      <c r="AH24" s="1">
        <f t="shared" si="0"/>
        <v>13</v>
      </c>
    </row>
    <row r="25" spans="2:34" ht="16.5" customHeight="1" x14ac:dyDescent="0.2">
      <c r="B25" s="1">
        <v>22</v>
      </c>
      <c r="C25" s="716"/>
      <c r="D25" s="725"/>
      <c r="E25" s="721"/>
      <c r="F25" s="721"/>
      <c r="G25" s="721"/>
      <c r="H25" s="721"/>
      <c r="I25" s="255" t="s">
        <v>1211</v>
      </c>
      <c r="J25" s="256">
        <v>3</v>
      </c>
      <c r="K25" s="257" t="s">
        <v>48</v>
      </c>
      <c r="L25" s="256">
        <v>2</v>
      </c>
      <c r="M25" s="255" t="s">
        <v>1214</v>
      </c>
      <c r="N25" s="292" t="s">
        <v>1219</v>
      </c>
      <c r="O25" s="142">
        <v>1</v>
      </c>
      <c r="AB25" s="1">
        <v>2</v>
      </c>
      <c r="AH25" s="1">
        <f t="shared" si="0"/>
        <v>3</v>
      </c>
    </row>
    <row r="26" spans="2:34" ht="16.5" customHeight="1" x14ac:dyDescent="0.2">
      <c r="B26" s="1">
        <v>23</v>
      </c>
      <c r="C26" s="716"/>
      <c r="D26" s="725"/>
      <c r="E26" s="735"/>
      <c r="F26" s="735"/>
      <c r="G26" s="735"/>
      <c r="H26" s="735"/>
      <c r="I26" s="81" t="s">
        <v>1212</v>
      </c>
      <c r="J26" s="266">
        <v>8</v>
      </c>
      <c r="K26" s="83" t="s">
        <v>48</v>
      </c>
      <c r="L26" s="266">
        <v>0</v>
      </c>
      <c r="M26" s="81" t="s">
        <v>1227</v>
      </c>
      <c r="N26" s="300" t="s">
        <v>1231</v>
      </c>
      <c r="O26" s="142">
        <v>1</v>
      </c>
      <c r="Q26" s="1">
        <v>1</v>
      </c>
      <c r="U26" s="1">
        <v>1</v>
      </c>
      <c r="AB26" s="1">
        <v>5</v>
      </c>
      <c r="AH26" s="1">
        <f t="shared" si="0"/>
        <v>8</v>
      </c>
    </row>
    <row r="27" spans="2:34" ht="16.5" customHeight="1" x14ac:dyDescent="0.2">
      <c r="B27" s="1">
        <v>24</v>
      </c>
      <c r="C27" s="716">
        <v>10</v>
      </c>
      <c r="D27" s="725"/>
      <c r="E27" s="791" t="s">
        <v>1221</v>
      </c>
      <c r="F27" s="791" t="s">
        <v>1242</v>
      </c>
      <c r="G27" s="791" t="s">
        <v>1222</v>
      </c>
      <c r="H27" s="791" t="s">
        <v>1891</v>
      </c>
      <c r="I27" s="26" t="s">
        <v>1225</v>
      </c>
      <c r="J27" s="31">
        <v>4</v>
      </c>
      <c r="K27" s="1" t="s">
        <v>1177</v>
      </c>
      <c r="L27" s="31">
        <v>3</v>
      </c>
      <c r="M27" s="26" t="s">
        <v>1229</v>
      </c>
      <c r="N27" s="32" t="s">
        <v>1284</v>
      </c>
      <c r="O27" s="142">
        <v>1</v>
      </c>
      <c r="Q27" s="1">
        <v>2</v>
      </c>
      <c r="AB27" s="1">
        <v>1</v>
      </c>
      <c r="AH27" s="1">
        <f t="shared" si="0"/>
        <v>4</v>
      </c>
    </row>
    <row r="28" spans="2:34" ht="16.5" customHeight="1" x14ac:dyDescent="0.2">
      <c r="B28" s="1">
        <v>25</v>
      </c>
      <c r="C28" s="716"/>
      <c r="D28" s="725"/>
      <c r="E28" s="792"/>
      <c r="F28" s="792"/>
      <c r="G28" s="792"/>
      <c r="H28" s="792"/>
      <c r="I28" s="45" t="s">
        <v>1226</v>
      </c>
      <c r="J28" s="205">
        <v>1</v>
      </c>
      <c r="K28" s="47" t="s">
        <v>7</v>
      </c>
      <c r="L28" s="205">
        <v>1</v>
      </c>
      <c r="M28" s="45" t="s">
        <v>12</v>
      </c>
      <c r="N28" s="301" t="s">
        <v>1230</v>
      </c>
      <c r="O28" s="142"/>
      <c r="AB28" s="1">
        <v>1</v>
      </c>
      <c r="AH28" s="1">
        <f t="shared" si="0"/>
        <v>1</v>
      </c>
    </row>
    <row r="29" spans="2:34" ht="16.5" customHeight="1" thickBot="1" x14ac:dyDescent="0.25">
      <c r="B29" s="1">
        <v>26</v>
      </c>
      <c r="C29" s="716"/>
      <c r="D29" s="726"/>
      <c r="E29" s="794"/>
      <c r="F29" s="794"/>
      <c r="G29" s="794"/>
      <c r="H29" s="794"/>
      <c r="I29" s="59" t="s">
        <v>1225</v>
      </c>
      <c r="J29" s="209">
        <v>3</v>
      </c>
      <c r="K29" s="61" t="s">
        <v>7</v>
      </c>
      <c r="L29" s="209">
        <v>2</v>
      </c>
      <c r="M29" s="59" t="s">
        <v>1239</v>
      </c>
      <c r="N29" s="295" t="s">
        <v>1283</v>
      </c>
      <c r="O29" s="142"/>
      <c r="AB29" s="1">
        <v>3</v>
      </c>
      <c r="AH29" s="1">
        <f t="shared" si="0"/>
        <v>3</v>
      </c>
    </row>
    <row r="30" spans="2:34" ht="16.5" customHeight="1" thickTop="1" x14ac:dyDescent="0.2">
      <c r="B30" s="1">
        <v>27</v>
      </c>
      <c r="C30" s="716">
        <v>11</v>
      </c>
      <c r="D30" s="828" t="s">
        <v>1232</v>
      </c>
      <c r="E30" s="714" t="s">
        <v>1235</v>
      </c>
      <c r="F30" s="714" t="s">
        <v>1247</v>
      </c>
      <c r="G30" s="714" t="s">
        <v>1238</v>
      </c>
      <c r="H30" s="715" t="s">
        <v>1253</v>
      </c>
      <c r="I30" s="185" t="s">
        <v>1233</v>
      </c>
      <c r="J30" s="186">
        <v>3</v>
      </c>
      <c r="K30" s="187" t="s">
        <v>7</v>
      </c>
      <c r="L30" s="188">
        <v>1</v>
      </c>
      <c r="M30" s="185" t="s">
        <v>1240</v>
      </c>
      <c r="N30" s="302" t="s">
        <v>1241</v>
      </c>
      <c r="O30" s="142"/>
      <c r="Q30" s="1">
        <v>2</v>
      </c>
      <c r="AA30" s="1">
        <v>1</v>
      </c>
      <c r="AH30" s="1">
        <f t="shared" si="0"/>
        <v>3</v>
      </c>
    </row>
    <row r="31" spans="2:34" ht="16.5" customHeight="1" x14ac:dyDescent="0.2">
      <c r="B31" s="1">
        <v>28</v>
      </c>
      <c r="C31" s="716"/>
      <c r="D31" s="829"/>
      <c r="E31" s="712"/>
      <c r="F31" s="712"/>
      <c r="G31" s="712"/>
      <c r="H31" s="712"/>
      <c r="I31" s="17" t="s">
        <v>1234</v>
      </c>
      <c r="J31" s="18">
        <v>4</v>
      </c>
      <c r="K31" s="19" t="s">
        <v>7</v>
      </c>
      <c r="L31" s="20">
        <v>1</v>
      </c>
      <c r="M31" s="17" t="s">
        <v>1260</v>
      </c>
      <c r="N31" s="303" t="s">
        <v>1266</v>
      </c>
      <c r="O31" s="142">
        <v>2</v>
      </c>
      <c r="S31" s="1">
        <v>1</v>
      </c>
      <c r="AB31" s="1">
        <v>1</v>
      </c>
      <c r="AH31" s="1">
        <f t="shared" si="0"/>
        <v>4</v>
      </c>
    </row>
    <row r="32" spans="2:34" ht="16.5" customHeight="1" x14ac:dyDescent="0.2">
      <c r="B32" s="730">
        <v>29</v>
      </c>
      <c r="C32" s="716">
        <v>12</v>
      </c>
      <c r="D32" s="829"/>
      <c r="E32" s="712" t="s">
        <v>1236</v>
      </c>
      <c r="F32" s="712" t="s">
        <v>1262</v>
      </c>
      <c r="G32" s="712"/>
      <c r="H32" s="712"/>
      <c r="I32" s="712" t="s">
        <v>1244</v>
      </c>
      <c r="J32" s="12">
        <v>1</v>
      </c>
      <c r="K32" s="13" t="s">
        <v>7</v>
      </c>
      <c r="L32" s="14">
        <v>1</v>
      </c>
      <c r="M32" s="712" t="s">
        <v>1248</v>
      </c>
      <c r="N32" s="833" t="s">
        <v>1251</v>
      </c>
      <c r="O32" s="734"/>
      <c r="P32" s="730"/>
      <c r="Q32" s="730"/>
      <c r="R32" s="730"/>
      <c r="S32" s="730"/>
      <c r="T32" s="730"/>
      <c r="U32" s="730"/>
      <c r="V32" s="730"/>
      <c r="W32" s="730"/>
      <c r="X32" s="730"/>
      <c r="Y32" s="730"/>
      <c r="AA32" s="730"/>
      <c r="AB32" s="730">
        <v>1</v>
      </c>
      <c r="AC32" s="730"/>
      <c r="AD32" s="730"/>
      <c r="AE32" s="730"/>
      <c r="AF32" s="730"/>
      <c r="AG32" s="730"/>
      <c r="AH32" s="730">
        <f>SUM(O32:AG33)</f>
        <v>1</v>
      </c>
    </row>
    <row r="33" spans="2:34" ht="16.5" customHeight="1" x14ac:dyDescent="0.2">
      <c r="B33" s="730"/>
      <c r="C33" s="716"/>
      <c r="D33" s="829"/>
      <c r="E33" s="712"/>
      <c r="F33" s="712"/>
      <c r="G33" s="712"/>
      <c r="H33" s="712"/>
      <c r="I33" s="712"/>
      <c r="J33" s="267">
        <v>2</v>
      </c>
      <c r="K33" s="269" t="s">
        <v>1243</v>
      </c>
      <c r="L33" s="268">
        <v>1</v>
      </c>
      <c r="M33" s="712"/>
      <c r="N33" s="833"/>
      <c r="O33" s="734"/>
      <c r="P33" s="730"/>
      <c r="Q33" s="730"/>
      <c r="R33" s="730"/>
      <c r="S33" s="730"/>
      <c r="T33" s="730"/>
      <c r="U33" s="730"/>
      <c r="V33" s="730"/>
      <c r="W33" s="730"/>
      <c r="X33" s="730"/>
      <c r="Y33" s="730"/>
      <c r="AA33" s="730"/>
      <c r="AB33" s="730"/>
      <c r="AC33" s="730"/>
      <c r="AD33" s="730"/>
      <c r="AE33" s="730"/>
      <c r="AF33" s="730"/>
      <c r="AG33" s="730"/>
      <c r="AH33" s="730"/>
    </row>
    <row r="34" spans="2:34" ht="16.5" customHeight="1" x14ac:dyDescent="0.2">
      <c r="B34" s="1">
        <v>30</v>
      </c>
      <c r="C34" s="716"/>
      <c r="D34" s="829"/>
      <c r="E34" s="712"/>
      <c r="F34" s="712"/>
      <c r="G34" s="712"/>
      <c r="H34" s="712"/>
      <c r="I34" s="17" t="s">
        <v>1245</v>
      </c>
      <c r="J34" s="18">
        <v>0</v>
      </c>
      <c r="K34" s="19" t="s">
        <v>7</v>
      </c>
      <c r="L34" s="20">
        <v>2</v>
      </c>
      <c r="M34" s="17" t="s">
        <v>1287</v>
      </c>
      <c r="N34" s="303" t="s">
        <v>1380</v>
      </c>
      <c r="O34" s="142"/>
      <c r="AH34" s="1">
        <f t="shared" ref="AH34:AH42" si="1">SUM(O34:AG34)</f>
        <v>0</v>
      </c>
    </row>
    <row r="35" spans="2:34" ht="16.5" customHeight="1" x14ac:dyDescent="0.2">
      <c r="B35" s="1">
        <v>31</v>
      </c>
      <c r="C35" s="716"/>
      <c r="D35" s="829"/>
      <c r="E35" s="718"/>
      <c r="F35" s="718"/>
      <c r="G35" s="718"/>
      <c r="H35" s="718"/>
      <c r="I35" s="11" t="s">
        <v>1246</v>
      </c>
      <c r="J35" s="12">
        <v>1</v>
      </c>
      <c r="K35" s="13" t="s">
        <v>7</v>
      </c>
      <c r="L35" s="14">
        <v>2</v>
      </c>
      <c r="M35" s="11" t="s">
        <v>1270</v>
      </c>
      <c r="N35" s="304" t="s">
        <v>1252</v>
      </c>
      <c r="O35" s="142"/>
      <c r="S35" s="1">
        <v>1</v>
      </c>
      <c r="AH35" s="1">
        <f t="shared" si="1"/>
        <v>1</v>
      </c>
    </row>
    <row r="36" spans="2:34" ht="16.5" customHeight="1" x14ac:dyDescent="0.2">
      <c r="B36" s="1">
        <v>32</v>
      </c>
      <c r="C36" s="716">
        <v>13</v>
      </c>
      <c r="D36" s="829"/>
      <c r="E36" s="711" t="s">
        <v>1254</v>
      </c>
      <c r="F36" s="711" t="s">
        <v>23</v>
      </c>
      <c r="G36" s="711" t="s">
        <v>1300</v>
      </c>
      <c r="H36" s="711" t="s">
        <v>1259</v>
      </c>
      <c r="I36" s="161" t="s">
        <v>1255</v>
      </c>
      <c r="J36" s="265">
        <v>1</v>
      </c>
      <c r="K36" s="149" t="s">
        <v>7</v>
      </c>
      <c r="L36" s="265">
        <v>0</v>
      </c>
      <c r="M36" s="161" t="s">
        <v>1261</v>
      </c>
      <c r="N36" s="299" t="s">
        <v>1267</v>
      </c>
      <c r="O36" s="142">
        <v>1</v>
      </c>
      <c r="AH36" s="1">
        <f t="shared" si="1"/>
        <v>1</v>
      </c>
    </row>
    <row r="37" spans="2:34" ht="16.5" customHeight="1" x14ac:dyDescent="0.2">
      <c r="B37" s="1">
        <v>33</v>
      </c>
      <c r="C37" s="716"/>
      <c r="D37" s="829"/>
      <c r="E37" s="712"/>
      <c r="F37" s="712"/>
      <c r="G37" s="712"/>
      <c r="H37" s="712"/>
      <c r="I37" s="17" t="s">
        <v>1256</v>
      </c>
      <c r="J37" s="270">
        <v>3</v>
      </c>
      <c r="K37" s="19" t="s">
        <v>7</v>
      </c>
      <c r="L37" s="270">
        <v>0</v>
      </c>
      <c r="M37" s="17" t="s">
        <v>1272</v>
      </c>
      <c r="N37" s="305" t="s">
        <v>1307</v>
      </c>
      <c r="O37" s="142">
        <v>1</v>
      </c>
      <c r="Q37" s="1">
        <v>1</v>
      </c>
      <c r="AB37" s="1">
        <v>1</v>
      </c>
      <c r="AH37" s="1">
        <f t="shared" si="1"/>
        <v>3</v>
      </c>
    </row>
    <row r="38" spans="2:34" ht="16.5" customHeight="1" x14ac:dyDescent="0.2">
      <c r="B38" s="1">
        <v>34</v>
      </c>
      <c r="C38" s="716"/>
      <c r="D38" s="829"/>
      <c r="E38" s="712"/>
      <c r="F38" s="712"/>
      <c r="G38" s="712"/>
      <c r="H38" s="45" t="s">
        <v>28</v>
      </c>
      <c r="I38" s="45" t="s">
        <v>1257</v>
      </c>
      <c r="J38" s="205">
        <v>2</v>
      </c>
      <c r="K38" s="47" t="s">
        <v>7</v>
      </c>
      <c r="L38" s="205">
        <v>0</v>
      </c>
      <c r="M38" s="45" t="s">
        <v>1272</v>
      </c>
      <c r="N38" s="301" t="s">
        <v>1269</v>
      </c>
      <c r="O38" s="142"/>
      <c r="S38" s="1">
        <v>1</v>
      </c>
      <c r="T38" s="1">
        <v>1</v>
      </c>
      <c r="AH38" s="1">
        <f t="shared" si="1"/>
        <v>2</v>
      </c>
    </row>
    <row r="39" spans="2:34" ht="16.5" customHeight="1" x14ac:dyDescent="0.2">
      <c r="B39" s="1">
        <v>35</v>
      </c>
      <c r="C39" s="716">
        <v>14</v>
      </c>
      <c r="D39" s="829"/>
      <c r="E39" s="712" t="s">
        <v>1258</v>
      </c>
      <c r="F39" s="712" t="s">
        <v>1281</v>
      </c>
      <c r="G39" s="712"/>
      <c r="H39" s="753" t="s">
        <v>1280</v>
      </c>
      <c r="I39" s="17" t="s">
        <v>1263</v>
      </c>
      <c r="J39" s="270">
        <v>2</v>
      </c>
      <c r="K39" s="19" t="s">
        <v>7</v>
      </c>
      <c r="L39" s="270">
        <v>0</v>
      </c>
      <c r="M39" s="17" t="s">
        <v>1273</v>
      </c>
      <c r="N39" s="305" t="s">
        <v>1289</v>
      </c>
      <c r="O39" s="142"/>
      <c r="Q39" s="1">
        <v>1</v>
      </c>
      <c r="AB39" s="1">
        <v>1</v>
      </c>
      <c r="AH39" s="1">
        <f t="shared" si="1"/>
        <v>2</v>
      </c>
    </row>
    <row r="40" spans="2:34" ht="16.5" customHeight="1" x14ac:dyDescent="0.2">
      <c r="B40" s="1">
        <v>36</v>
      </c>
      <c r="C40" s="716"/>
      <c r="D40" s="829"/>
      <c r="E40" s="712"/>
      <c r="F40" s="712"/>
      <c r="G40" s="712"/>
      <c r="H40" s="712"/>
      <c r="I40" s="17" t="s">
        <v>1264</v>
      </c>
      <c r="J40" s="270">
        <v>1</v>
      </c>
      <c r="K40" s="19" t="s">
        <v>7</v>
      </c>
      <c r="L40" s="270">
        <v>2</v>
      </c>
      <c r="M40" s="17" t="s">
        <v>1271</v>
      </c>
      <c r="N40" s="305" t="s">
        <v>1279</v>
      </c>
      <c r="O40" s="142"/>
      <c r="AB40" s="1">
        <v>1</v>
      </c>
      <c r="AH40" s="1">
        <f t="shared" si="1"/>
        <v>1</v>
      </c>
    </row>
    <row r="41" spans="2:34" ht="16.5" customHeight="1" thickBot="1" x14ac:dyDescent="0.25">
      <c r="B41" s="1">
        <v>37</v>
      </c>
      <c r="C41" s="716"/>
      <c r="D41" s="830"/>
      <c r="E41" s="739"/>
      <c r="F41" s="739"/>
      <c r="G41" s="739"/>
      <c r="H41" s="739"/>
      <c r="I41" s="165" t="s">
        <v>1265</v>
      </c>
      <c r="J41" s="271">
        <v>1</v>
      </c>
      <c r="K41" s="167" t="s">
        <v>7</v>
      </c>
      <c r="L41" s="271">
        <v>0</v>
      </c>
      <c r="M41" s="165" t="s">
        <v>1282</v>
      </c>
      <c r="N41" s="306" t="s">
        <v>1279</v>
      </c>
      <c r="O41" s="142"/>
      <c r="AB41" s="1">
        <v>1</v>
      </c>
      <c r="AH41" s="1">
        <f t="shared" si="1"/>
        <v>1</v>
      </c>
    </row>
    <row r="42" spans="2:34" ht="16.5" customHeight="1" thickTop="1" x14ac:dyDescent="0.2">
      <c r="B42" s="1">
        <v>38</v>
      </c>
      <c r="C42" s="1">
        <v>15</v>
      </c>
      <c r="D42" s="724" t="s">
        <v>1274</v>
      </c>
      <c r="E42" s="280" t="s">
        <v>1275</v>
      </c>
      <c r="F42" s="280" t="s">
        <v>1316</v>
      </c>
      <c r="G42" s="280" t="s">
        <v>1139</v>
      </c>
      <c r="H42" s="280" t="s">
        <v>1276</v>
      </c>
      <c r="I42" s="280" t="s">
        <v>1277</v>
      </c>
      <c r="J42" s="272">
        <v>3</v>
      </c>
      <c r="K42" s="273" t="s">
        <v>7</v>
      </c>
      <c r="L42" s="272">
        <v>1</v>
      </c>
      <c r="M42" s="280" t="s">
        <v>1305</v>
      </c>
      <c r="N42" s="307" t="s">
        <v>1314</v>
      </c>
      <c r="O42" s="142"/>
      <c r="Q42" s="1">
        <v>1</v>
      </c>
      <c r="AB42" s="1">
        <v>2</v>
      </c>
      <c r="AH42" s="1">
        <f t="shared" si="1"/>
        <v>3</v>
      </c>
    </row>
    <row r="43" spans="2:34" ht="16.5" customHeight="1" x14ac:dyDescent="0.2">
      <c r="B43" s="730">
        <v>39</v>
      </c>
      <c r="C43" s="716">
        <v>16</v>
      </c>
      <c r="D43" s="725"/>
      <c r="E43" s="758" t="s">
        <v>1286</v>
      </c>
      <c r="F43" s="758" t="s">
        <v>149</v>
      </c>
      <c r="G43" s="758" t="s">
        <v>1298</v>
      </c>
      <c r="H43" s="758" t="s">
        <v>1285</v>
      </c>
      <c r="I43" s="758" t="s">
        <v>594</v>
      </c>
      <c r="J43" s="274">
        <v>1</v>
      </c>
      <c r="K43" s="79" t="s">
        <v>7</v>
      </c>
      <c r="L43" s="274">
        <v>1</v>
      </c>
      <c r="M43" s="758" t="s">
        <v>1313</v>
      </c>
      <c r="N43" s="831" t="s">
        <v>1290</v>
      </c>
      <c r="O43" s="734"/>
      <c r="P43" s="730"/>
      <c r="Q43" s="730">
        <v>1</v>
      </c>
      <c r="R43" s="730"/>
      <c r="S43" s="730"/>
      <c r="T43" s="730"/>
      <c r="U43" s="730"/>
      <c r="V43" s="730"/>
      <c r="W43" s="730"/>
      <c r="X43" s="730"/>
      <c r="Y43" s="730"/>
      <c r="AA43" s="730"/>
      <c r="AB43" s="730"/>
      <c r="AC43" s="730"/>
      <c r="AD43" s="730"/>
      <c r="AE43" s="730"/>
      <c r="AF43" s="730"/>
      <c r="AG43" s="730"/>
      <c r="AH43" s="730">
        <f>SUM(O43:AG44)</f>
        <v>1</v>
      </c>
    </row>
    <row r="44" spans="2:34" ht="16.5" customHeight="1" x14ac:dyDescent="0.2">
      <c r="B44" s="730"/>
      <c r="C44" s="716"/>
      <c r="D44" s="725"/>
      <c r="E44" s="759"/>
      <c r="F44" s="759"/>
      <c r="G44" s="759"/>
      <c r="H44" s="759"/>
      <c r="I44" s="759"/>
      <c r="J44" s="275">
        <v>1</v>
      </c>
      <c r="K44" s="276" t="s">
        <v>1288</v>
      </c>
      <c r="L44" s="277">
        <v>3</v>
      </c>
      <c r="M44" s="759"/>
      <c r="N44" s="832"/>
      <c r="O44" s="734"/>
      <c r="P44" s="730"/>
      <c r="Q44" s="730"/>
      <c r="R44" s="730"/>
      <c r="S44" s="730"/>
      <c r="T44" s="730"/>
      <c r="U44" s="730"/>
      <c r="V44" s="730"/>
      <c r="W44" s="730"/>
      <c r="X44" s="730"/>
      <c r="Y44" s="730"/>
      <c r="AA44" s="730"/>
      <c r="AB44" s="730"/>
      <c r="AC44" s="730"/>
      <c r="AD44" s="730"/>
      <c r="AE44" s="730"/>
      <c r="AF44" s="730"/>
      <c r="AG44" s="730"/>
      <c r="AH44" s="730"/>
    </row>
    <row r="45" spans="2:34" ht="16.5" customHeight="1" x14ac:dyDescent="0.2">
      <c r="B45" s="1">
        <v>40</v>
      </c>
      <c r="C45" s="716">
        <v>17</v>
      </c>
      <c r="D45" s="725"/>
      <c r="E45" s="758" t="s">
        <v>1291</v>
      </c>
      <c r="F45" s="758" t="s">
        <v>1302</v>
      </c>
      <c r="G45" s="758" t="s">
        <v>1300</v>
      </c>
      <c r="H45" s="758" t="s">
        <v>1293</v>
      </c>
      <c r="I45" s="279" t="s">
        <v>1292</v>
      </c>
      <c r="J45" s="278">
        <v>3</v>
      </c>
      <c r="K45" s="252" t="s">
        <v>1278</v>
      </c>
      <c r="L45" s="278">
        <v>1</v>
      </c>
      <c r="M45" s="279" t="s">
        <v>1306</v>
      </c>
      <c r="N45" s="308" t="s">
        <v>1326</v>
      </c>
      <c r="O45" s="142"/>
      <c r="Q45" s="1">
        <v>2</v>
      </c>
      <c r="AB45" s="1">
        <v>1</v>
      </c>
      <c r="AH45" s="1">
        <f t="shared" ref="AH45:AH99" si="2">SUM(O45:AG45)</f>
        <v>3</v>
      </c>
    </row>
    <row r="46" spans="2:34" ht="16.5" customHeight="1" x14ac:dyDescent="0.2">
      <c r="B46" s="1">
        <v>41</v>
      </c>
      <c r="C46" s="716"/>
      <c r="D46" s="725"/>
      <c r="E46" s="771"/>
      <c r="F46" s="771"/>
      <c r="G46" s="771"/>
      <c r="H46" s="771"/>
      <c r="I46" s="175" t="s">
        <v>592</v>
      </c>
      <c r="J46" s="244">
        <v>3</v>
      </c>
      <c r="K46" s="177" t="s">
        <v>1278</v>
      </c>
      <c r="L46" s="244">
        <v>1</v>
      </c>
      <c r="M46" s="175" t="s">
        <v>1310</v>
      </c>
      <c r="N46" s="285" t="s">
        <v>1325</v>
      </c>
      <c r="O46" s="142">
        <v>1</v>
      </c>
      <c r="AB46" s="1">
        <v>2</v>
      </c>
      <c r="AH46" s="1">
        <f t="shared" si="2"/>
        <v>3</v>
      </c>
    </row>
    <row r="47" spans="2:34" ht="16.5" customHeight="1" x14ac:dyDescent="0.2">
      <c r="B47" s="1">
        <v>42</v>
      </c>
      <c r="C47" s="716"/>
      <c r="D47" s="725"/>
      <c r="E47" s="759"/>
      <c r="F47" s="759"/>
      <c r="G47" s="759"/>
      <c r="H47" s="92" t="s">
        <v>28</v>
      </c>
      <c r="I47" s="92" t="s">
        <v>628</v>
      </c>
      <c r="J47" s="264">
        <v>2</v>
      </c>
      <c r="K47" s="94" t="s">
        <v>1303</v>
      </c>
      <c r="L47" s="264">
        <v>1</v>
      </c>
      <c r="M47" s="92" t="s">
        <v>1312</v>
      </c>
      <c r="N47" s="298" t="s">
        <v>1311</v>
      </c>
      <c r="O47" s="142"/>
      <c r="T47" s="1">
        <v>1</v>
      </c>
      <c r="AD47" s="1">
        <v>1</v>
      </c>
      <c r="AH47" s="1">
        <f t="shared" si="2"/>
        <v>2</v>
      </c>
    </row>
    <row r="48" spans="2:34" ht="16.5" customHeight="1" x14ac:dyDescent="0.2">
      <c r="B48" s="1">
        <v>43</v>
      </c>
      <c r="C48" s="716">
        <v>18</v>
      </c>
      <c r="D48" s="725"/>
      <c r="E48" s="758" t="s">
        <v>1296</v>
      </c>
      <c r="F48" s="758" t="s">
        <v>1321</v>
      </c>
      <c r="G48" s="758" t="s">
        <v>1299</v>
      </c>
      <c r="H48" s="77" t="s">
        <v>1297</v>
      </c>
      <c r="I48" s="140" t="s">
        <v>1294</v>
      </c>
      <c r="J48" s="245">
        <v>10</v>
      </c>
      <c r="K48" s="135" t="s">
        <v>1278</v>
      </c>
      <c r="L48" s="245">
        <v>1</v>
      </c>
      <c r="M48" s="140" t="s">
        <v>1322</v>
      </c>
      <c r="N48" s="286" t="s">
        <v>1346</v>
      </c>
      <c r="O48" s="142">
        <v>2</v>
      </c>
      <c r="Q48" s="1">
        <v>1</v>
      </c>
      <c r="R48" s="1">
        <v>1</v>
      </c>
      <c r="V48" s="1">
        <v>2</v>
      </c>
      <c r="AB48" s="1">
        <v>4</v>
      </c>
      <c r="AH48" s="1">
        <f t="shared" si="2"/>
        <v>10</v>
      </c>
    </row>
    <row r="49" spans="2:34" ht="16.5" customHeight="1" x14ac:dyDescent="0.2">
      <c r="B49" s="1">
        <v>44</v>
      </c>
      <c r="C49" s="716"/>
      <c r="D49" s="725"/>
      <c r="E49" s="759"/>
      <c r="F49" s="759"/>
      <c r="G49" s="759"/>
      <c r="H49" s="92" t="s">
        <v>1304</v>
      </c>
      <c r="I49" s="72" t="s">
        <v>1295</v>
      </c>
      <c r="J49" s="203">
        <v>1</v>
      </c>
      <c r="K49" s="74" t="s">
        <v>1278</v>
      </c>
      <c r="L49" s="203">
        <v>2</v>
      </c>
      <c r="M49" s="72" t="s">
        <v>1353</v>
      </c>
      <c r="N49" s="297" t="s">
        <v>1315</v>
      </c>
      <c r="O49" s="142"/>
      <c r="T49" s="1">
        <v>1</v>
      </c>
      <c r="AH49" s="1">
        <f t="shared" si="2"/>
        <v>1</v>
      </c>
    </row>
    <row r="50" spans="2:34" ht="16.5" customHeight="1" x14ac:dyDescent="0.2">
      <c r="B50" s="1">
        <v>45</v>
      </c>
      <c r="C50" s="716">
        <v>19</v>
      </c>
      <c r="D50" s="725"/>
      <c r="E50" s="720" t="s">
        <v>1308</v>
      </c>
      <c r="F50" s="720" t="s">
        <v>1350</v>
      </c>
      <c r="G50" s="723" t="s">
        <v>914</v>
      </c>
      <c r="H50" s="723" t="s">
        <v>1328</v>
      </c>
      <c r="I50" s="139" t="s">
        <v>1209</v>
      </c>
      <c r="J50" s="281">
        <v>5</v>
      </c>
      <c r="K50" s="23" t="s">
        <v>7</v>
      </c>
      <c r="L50" s="281">
        <v>2</v>
      </c>
      <c r="M50" s="139" t="s">
        <v>1323</v>
      </c>
      <c r="N50" s="309" t="s">
        <v>1347</v>
      </c>
      <c r="O50" s="142">
        <v>1</v>
      </c>
      <c r="Q50" s="1">
        <v>1</v>
      </c>
      <c r="S50" s="1">
        <v>1</v>
      </c>
      <c r="U50" s="1">
        <v>1</v>
      </c>
      <c r="AC50" s="1">
        <v>1</v>
      </c>
      <c r="AH50" s="1">
        <f t="shared" si="2"/>
        <v>5</v>
      </c>
    </row>
    <row r="51" spans="2:34" ht="16.5" customHeight="1" x14ac:dyDescent="0.2">
      <c r="B51" s="1">
        <v>46</v>
      </c>
      <c r="C51" s="716"/>
      <c r="D51" s="725"/>
      <c r="E51" s="721"/>
      <c r="F51" s="721"/>
      <c r="G51" s="741"/>
      <c r="H51" s="721"/>
      <c r="I51" s="17" t="s">
        <v>1309</v>
      </c>
      <c r="J51" s="270">
        <v>4</v>
      </c>
      <c r="K51" s="19" t="s">
        <v>7</v>
      </c>
      <c r="L51" s="270">
        <v>1</v>
      </c>
      <c r="M51" s="17" t="s">
        <v>1323</v>
      </c>
      <c r="N51" s="305" t="s">
        <v>1355</v>
      </c>
      <c r="O51" s="142"/>
      <c r="P51" s="1">
        <v>1</v>
      </c>
      <c r="T51" s="1">
        <v>1</v>
      </c>
      <c r="V51" s="1">
        <v>1</v>
      </c>
      <c r="AD51" s="1">
        <v>1</v>
      </c>
      <c r="AH51" s="1">
        <f t="shared" si="2"/>
        <v>4</v>
      </c>
    </row>
    <row r="52" spans="2:34" ht="16.5" customHeight="1" x14ac:dyDescent="0.2">
      <c r="B52" s="1">
        <v>47</v>
      </c>
      <c r="C52" s="716"/>
      <c r="D52" s="725"/>
      <c r="E52" s="721"/>
      <c r="F52" s="721"/>
      <c r="G52" s="741"/>
      <c r="H52" s="721"/>
      <c r="I52" s="17" t="s">
        <v>1317</v>
      </c>
      <c r="J52" s="270">
        <v>4</v>
      </c>
      <c r="K52" s="19" t="s">
        <v>7</v>
      </c>
      <c r="L52" s="270">
        <v>1</v>
      </c>
      <c r="M52" s="17" t="s">
        <v>1323</v>
      </c>
      <c r="N52" s="305" t="s">
        <v>1358</v>
      </c>
      <c r="O52" s="142">
        <v>1</v>
      </c>
      <c r="Q52" s="1">
        <v>1</v>
      </c>
      <c r="AB52" s="1">
        <v>2</v>
      </c>
      <c r="AH52" s="1">
        <f t="shared" si="2"/>
        <v>4</v>
      </c>
    </row>
    <row r="53" spans="2:34" ht="16.5" customHeight="1" x14ac:dyDescent="0.2">
      <c r="B53" s="1">
        <v>48</v>
      </c>
      <c r="C53" s="716"/>
      <c r="D53" s="725"/>
      <c r="E53" s="721"/>
      <c r="F53" s="721"/>
      <c r="G53" s="741"/>
      <c r="H53" s="721"/>
      <c r="I53" s="17" t="s">
        <v>1318</v>
      </c>
      <c r="J53" s="270">
        <v>2</v>
      </c>
      <c r="K53" s="19" t="s">
        <v>7</v>
      </c>
      <c r="L53" s="270">
        <v>1</v>
      </c>
      <c r="M53" s="17" t="s">
        <v>1323</v>
      </c>
      <c r="N53" s="305" t="s">
        <v>1327</v>
      </c>
      <c r="O53" s="142"/>
      <c r="S53" s="1">
        <v>1</v>
      </c>
      <c r="AB53" s="1">
        <v>1</v>
      </c>
      <c r="AH53" s="1">
        <f t="shared" si="2"/>
        <v>2</v>
      </c>
    </row>
    <row r="54" spans="2:34" ht="16.5" customHeight="1" x14ac:dyDescent="0.2">
      <c r="B54" s="1">
        <v>49</v>
      </c>
      <c r="C54" s="716"/>
      <c r="D54" s="725"/>
      <c r="E54" s="721"/>
      <c r="F54" s="721"/>
      <c r="G54" s="741"/>
      <c r="H54" s="721"/>
      <c r="I54" s="17" t="s">
        <v>1320</v>
      </c>
      <c r="J54" s="270">
        <v>4</v>
      </c>
      <c r="K54" s="19" t="s">
        <v>7</v>
      </c>
      <c r="L54" s="270">
        <v>2</v>
      </c>
      <c r="M54" s="17" t="s">
        <v>1323</v>
      </c>
      <c r="N54" s="305" t="s">
        <v>1357</v>
      </c>
      <c r="O54" s="142"/>
      <c r="Q54" s="1">
        <v>1</v>
      </c>
      <c r="AB54" s="1">
        <v>2</v>
      </c>
      <c r="AD54" s="1">
        <v>1</v>
      </c>
      <c r="AH54" s="1">
        <f t="shared" si="2"/>
        <v>4</v>
      </c>
    </row>
    <row r="55" spans="2:34" ht="16.5" customHeight="1" thickBot="1" x14ac:dyDescent="0.25">
      <c r="B55" s="1">
        <v>50</v>
      </c>
      <c r="C55" s="716"/>
      <c r="D55" s="726"/>
      <c r="E55" s="722"/>
      <c r="F55" s="722"/>
      <c r="G55" s="742"/>
      <c r="H55" s="722"/>
      <c r="I55" s="229" t="s">
        <v>1319</v>
      </c>
      <c r="J55" s="258">
        <v>6</v>
      </c>
      <c r="K55" s="223" t="s">
        <v>7</v>
      </c>
      <c r="L55" s="258">
        <v>0</v>
      </c>
      <c r="M55" s="229" t="s">
        <v>8</v>
      </c>
      <c r="N55" s="293" t="s">
        <v>1359</v>
      </c>
      <c r="O55" s="142">
        <v>2</v>
      </c>
      <c r="P55" s="1">
        <v>1</v>
      </c>
      <c r="Q55" s="1">
        <v>2</v>
      </c>
      <c r="AB55" s="1">
        <v>1</v>
      </c>
      <c r="AH55" s="1">
        <f t="shared" si="2"/>
        <v>6</v>
      </c>
    </row>
    <row r="56" spans="2:34" ht="16.5" customHeight="1" thickTop="1" x14ac:dyDescent="0.2">
      <c r="B56" s="1">
        <v>51</v>
      </c>
      <c r="C56" s="716">
        <v>20</v>
      </c>
      <c r="D56" s="724" t="s">
        <v>1329</v>
      </c>
      <c r="E56" s="780" t="s">
        <v>1330</v>
      </c>
      <c r="F56" s="780" t="s">
        <v>1341</v>
      </c>
      <c r="G56" s="780" t="s">
        <v>1300</v>
      </c>
      <c r="H56" s="64" t="s">
        <v>1710</v>
      </c>
      <c r="I56" s="64" t="s">
        <v>899</v>
      </c>
      <c r="J56" s="243">
        <v>3</v>
      </c>
      <c r="K56" s="66" t="s">
        <v>7</v>
      </c>
      <c r="L56" s="243">
        <v>0</v>
      </c>
      <c r="M56" s="64" t="s">
        <v>1332</v>
      </c>
      <c r="N56" s="284" t="s">
        <v>1333</v>
      </c>
      <c r="O56" s="142"/>
      <c r="P56" s="1">
        <v>1</v>
      </c>
      <c r="Q56" s="1">
        <v>1</v>
      </c>
      <c r="AB56" s="1">
        <v>1</v>
      </c>
      <c r="AH56" s="1">
        <f t="shared" si="2"/>
        <v>3</v>
      </c>
    </row>
    <row r="57" spans="2:34" ht="16.5" customHeight="1" x14ac:dyDescent="0.2">
      <c r="B57" s="1">
        <v>52</v>
      </c>
      <c r="C57" s="716"/>
      <c r="D57" s="725"/>
      <c r="E57" s="759"/>
      <c r="F57" s="759"/>
      <c r="G57" s="759"/>
      <c r="H57" s="92" t="s">
        <v>28</v>
      </c>
      <c r="I57" s="92" t="s">
        <v>1331</v>
      </c>
      <c r="J57" s="264">
        <v>3</v>
      </c>
      <c r="K57" s="94" t="s">
        <v>7</v>
      </c>
      <c r="L57" s="264">
        <v>0</v>
      </c>
      <c r="M57" s="92" t="s">
        <v>1343</v>
      </c>
      <c r="N57" s="298" t="s">
        <v>1354</v>
      </c>
      <c r="O57" s="142">
        <v>2</v>
      </c>
      <c r="AB57" s="1">
        <v>1</v>
      </c>
      <c r="AH57" s="1">
        <f t="shared" si="2"/>
        <v>3</v>
      </c>
    </row>
    <row r="58" spans="2:34" ht="16.5" customHeight="1" x14ac:dyDescent="0.2">
      <c r="B58" s="1">
        <v>53</v>
      </c>
      <c r="C58" s="716">
        <v>21</v>
      </c>
      <c r="D58" s="725"/>
      <c r="E58" s="743" t="s">
        <v>1336</v>
      </c>
      <c r="F58" s="743" t="s">
        <v>1342</v>
      </c>
      <c r="G58" s="743" t="s">
        <v>1335</v>
      </c>
      <c r="H58" s="743" t="s">
        <v>1334</v>
      </c>
      <c r="I58" s="140" t="s">
        <v>1514</v>
      </c>
      <c r="J58" s="245">
        <v>4</v>
      </c>
      <c r="K58" s="135" t="s">
        <v>7</v>
      </c>
      <c r="L58" s="245">
        <v>0</v>
      </c>
      <c r="M58" s="140" t="s">
        <v>1344</v>
      </c>
      <c r="N58" s="286" t="s">
        <v>1345</v>
      </c>
      <c r="O58" s="142">
        <v>1</v>
      </c>
      <c r="P58" s="1">
        <v>1</v>
      </c>
      <c r="AB58" s="1">
        <v>2</v>
      </c>
      <c r="AH58" s="1">
        <f t="shared" si="2"/>
        <v>4</v>
      </c>
    </row>
    <row r="59" spans="2:34" ht="16.5" customHeight="1" x14ac:dyDescent="0.2">
      <c r="B59" s="1">
        <v>54</v>
      </c>
      <c r="C59" s="716"/>
      <c r="D59" s="725"/>
      <c r="E59" s="744"/>
      <c r="F59" s="744"/>
      <c r="G59" s="744"/>
      <c r="H59" s="744"/>
      <c r="I59" s="160" t="s">
        <v>1516</v>
      </c>
      <c r="J59" s="251">
        <v>10</v>
      </c>
      <c r="K59" s="156" t="s">
        <v>7</v>
      </c>
      <c r="L59" s="251">
        <v>0</v>
      </c>
      <c r="M59" s="160" t="s">
        <v>1351</v>
      </c>
      <c r="N59" s="291" t="s">
        <v>1381</v>
      </c>
      <c r="O59" s="142">
        <v>2</v>
      </c>
      <c r="P59" s="1">
        <v>1</v>
      </c>
      <c r="Q59" s="1">
        <v>3</v>
      </c>
      <c r="R59" s="1">
        <v>2</v>
      </c>
      <c r="S59" s="1">
        <v>2</v>
      </c>
      <c r="AH59" s="1">
        <f t="shared" si="2"/>
        <v>10</v>
      </c>
    </row>
    <row r="60" spans="2:34" ht="16.5" customHeight="1" x14ac:dyDescent="0.2">
      <c r="B60" s="1">
        <v>55</v>
      </c>
      <c r="C60" s="716">
        <v>22</v>
      </c>
      <c r="D60" s="725"/>
      <c r="E60" s="720" t="s">
        <v>1337</v>
      </c>
      <c r="F60" s="720" t="s">
        <v>1384</v>
      </c>
      <c r="G60" s="720" t="s">
        <v>1338</v>
      </c>
      <c r="H60" s="723" t="s">
        <v>1431</v>
      </c>
      <c r="I60" s="85" t="s">
        <v>1339</v>
      </c>
      <c r="J60" s="282">
        <v>3</v>
      </c>
      <c r="K60" s="87" t="s">
        <v>7</v>
      </c>
      <c r="L60" s="282">
        <v>1</v>
      </c>
      <c r="M60" s="85" t="s">
        <v>1352</v>
      </c>
      <c r="N60" s="310" t="s">
        <v>1356</v>
      </c>
      <c r="O60" s="142">
        <v>1</v>
      </c>
      <c r="V60" s="1">
        <v>1</v>
      </c>
      <c r="AB60" s="1">
        <v>1</v>
      </c>
      <c r="AH60" s="1">
        <f t="shared" si="2"/>
        <v>3</v>
      </c>
    </row>
    <row r="61" spans="2:34" ht="16.5" customHeight="1" x14ac:dyDescent="0.2">
      <c r="B61" s="1">
        <v>56</v>
      </c>
      <c r="C61" s="716"/>
      <c r="D61" s="725"/>
      <c r="E61" s="721"/>
      <c r="F61" s="721"/>
      <c r="G61" s="721"/>
      <c r="H61" s="721"/>
      <c r="I61" s="17" t="s">
        <v>1340</v>
      </c>
      <c r="J61" s="270">
        <v>9</v>
      </c>
      <c r="K61" s="19" t="s">
        <v>7</v>
      </c>
      <c r="L61" s="270">
        <v>0</v>
      </c>
      <c r="M61" s="17" t="s">
        <v>1352</v>
      </c>
      <c r="N61" s="305" t="s">
        <v>1396</v>
      </c>
      <c r="O61" s="142">
        <v>1</v>
      </c>
      <c r="P61" s="1">
        <v>1</v>
      </c>
      <c r="Q61" s="1">
        <v>2</v>
      </c>
      <c r="R61" s="1">
        <v>2</v>
      </c>
      <c r="AB61" s="1">
        <v>3</v>
      </c>
      <c r="AH61" s="1">
        <f t="shared" si="2"/>
        <v>9</v>
      </c>
    </row>
    <row r="62" spans="2:34" ht="16.5" customHeight="1" x14ac:dyDescent="0.2">
      <c r="B62" s="1">
        <v>57</v>
      </c>
      <c r="C62" s="716"/>
      <c r="D62" s="725"/>
      <c r="E62" s="721"/>
      <c r="F62" s="721"/>
      <c r="G62" s="721"/>
      <c r="H62" s="721"/>
      <c r="I62" s="17" t="s">
        <v>1348</v>
      </c>
      <c r="J62" s="270">
        <v>2</v>
      </c>
      <c r="K62" s="19" t="s">
        <v>7</v>
      </c>
      <c r="L62" s="270">
        <v>0</v>
      </c>
      <c r="M62" s="17" t="s">
        <v>1374</v>
      </c>
      <c r="N62" s="305" t="s">
        <v>1360</v>
      </c>
      <c r="O62" s="142"/>
      <c r="V62" s="1">
        <v>1</v>
      </c>
      <c r="AB62" s="1">
        <v>1</v>
      </c>
      <c r="AH62" s="1">
        <f t="shared" si="2"/>
        <v>2</v>
      </c>
    </row>
    <row r="63" spans="2:34" ht="16.5" customHeight="1" thickBot="1" x14ac:dyDescent="0.25">
      <c r="B63" s="1">
        <v>58</v>
      </c>
      <c r="C63" s="716"/>
      <c r="D63" s="725"/>
      <c r="E63" s="721"/>
      <c r="F63" s="721"/>
      <c r="G63" s="721"/>
      <c r="H63" s="721"/>
      <c r="I63" s="139" t="s">
        <v>1349</v>
      </c>
      <c r="J63" s="281">
        <v>2</v>
      </c>
      <c r="K63" s="23" t="s">
        <v>7</v>
      </c>
      <c r="L63" s="281">
        <v>3</v>
      </c>
      <c r="M63" s="139" t="s">
        <v>1376</v>
      </c>
      <c r="N63" s="309" t="s">
        <v>1361</v>
      </c>
      <c r="O63" s="142">
        <v>2</v>
      </c>
      <c r="AH63" s="1">
        <f t="shared" si="2"/>
        <v>2</v>
      </c>
    </row>
    <row r="64" spans="2:34" ht="16.5" customHeight="1" thickTop="1" x14ac:dyDescent="0.2">
      <c r="B64" s="1">
        <v>59</v>
      </c>
      <c r="C64" s="2">
        <v>23</v>
      </c>
      <c r="D64" s="828" t="s">
        <v>1362</v>
      </c>
      <c r="E64" s="174" t="s">
        <v>1363</v>
      </c>
      <c r="F64" s="174" t="s">
        <v>1368</v>
      </c>
      <c r="G64" s="174" t="s">
        <v>1949</v>
      </c>
      <c r="H64" s="174" t="s">
        <v>1711</v>
      </c>
      <c r="I64" s="174" t="s">
        <v>1364</v>
      </c>
      <c r="J64" s="250">
        <v>1</v>
      </c>
      <c r="K64" s="171" t="s">
        <v>7</v>
      </c>
      <c r="L64" s="250">
        <v>3</v>
      </c>
      <c r="M64" s="174" t="s">
        <v>1369</v>
      </c>
      <c r="N64" s="311" t="s">
        <v>1370</v>
      </c>
      <c r="O64" s="142"/>
      <c r="AB64" s="1">
        <v>1</v>
      </c>
      <c r="AH64" s="1">
        <f t="shared" si="2"/>
        <v>1</v>
      </c>
    </row>
    <row r="65" spans="2:34" ht="16.5" customHeight="1" x14ac:dyDescent="0.2">
      <c r="B65" s="1">
        <v>60</v>
      </c>
      <c r="C65" s="716">
        <v>24</v>
      </c>
      <c r="D65" s="829"/>
      <c r="E65" s="712" t="s">
        <v>1366</v>
      </c>
      <c r="F65" s="712" t="s">
        <v>1373</v>
      </c>
      <c r="G65" s="712" t="s">
        <v>1365</v>
      </c>
      <c r="H65" s="753" t="s">
        <v>1383</v>
      </c>
      <c r="I65" s="17" t="s">
        <v>1367</v>
      </c>
      <c r="J65" s="270">
        <v>7</v>
      </c>
      <c r="K65" s="19" t="s">
        <v>7</v>
      </c>
      <c r="L65" s="270">
        <v>0</v>
      </c>
      <c r="M65" s="17" t="s">
        <v>1375</v>
      </c>
      <c r="N65" s="212" t="s">
        <v>1394</v>
      </c>
      <c r="O65" s="142">
        <v>1</v>
      </c>
      <c r="P65" s="1">
        <v>1</v>
      </c>
      <c r="Q65" s="1">
        <v>3</v>
      </c>
      <c r="S65" s="1">
        <v>2</v>
      </c>
      <c r="AH65" s="1">
        <f t="shared" si="2"/>
        <v>7</v>
      </c>
    </row>
    <row r="66" spans="2:34" ht="16.5" customHeight="1" x14ac:dyDescent="0.2">
      <c r="B66" s="1">
        <v>61</v>
      </c>
      <c r="C66" s="716"/>
      <c r="D66" s="829"/>
      <c r="E66" s="712"/>
      <c r="F66" s="712"/>
      <c r="G66" s="712"/>
      <c r="H66" s="712"/>
      <c r="I66" s="17" t="s">
        <v>1371</v>
      </c>
      <c r="J66" s="270">
        <v>3</v>
      </c>
      <c r="K66" s="19" t="s">
        <v>7</v>
      </c>
      <c r="L66" s="270">
        <v>0</v>
      </c>
      <c r="M66" s="17" t="s">
        <v>1375</v>
      </c>
      <c r="N66" s="212" t="s">
        <v>1382</v>
      </c>
      <c r="O66" s="142">
        <v>1</v>
      </c>
      <c r="AA66" s="1">
        <v>2</v>
      </c>
      <c r="AH66" s="1">
        <f t="shared" si="2"/>
        <v>3</v>
      </c>
    </row>
    <row r="67" spans="2:34" ht="16.5" customHeight="1" x14ac:dyDescent="0.2">
      <c r="B67" s="730">
        <v>62</v>
      </c>
      <c r="C67" s="716"/>
      <c r="D67" s="829"/>
      <c r="E67" s="712"/>
      <c r="F67" s="712"/>
      <c r="G67" s="712"/>
      <c r="H67" s="712"/>
      <c r="I67" s="712" t="s">
        <v>1372</v>
      </c>
      <c r="J67" s="313">
        <v>0</v>
      </c>
      <c r="K67" s="13" t="s">
        <v>7</v>
      </c>
      <c r="L67" s="313">
        <v>0</v>
      </c>
      <c r="M67" s="712" t="s">
        <v>1389</v>
      </c>
      <c r="N67" s="834" t="s">
        <v>1435</v>
      </c>
      <c r="O67" s="734"/>
      <c r="P67" s="730"/>
      <c r="Q67" s="730"/>
      <c r="R67" s="730"/>
      <c r="S67" s="730"/>
      <c r="T67" s="730"/>
      <c r="U67" s="730"/>
      <c r="V67" s="730"/>
      <c r="W67" s="730"/>
      <c r="X67" s="730"/>
      <c r="Y67" s="730"/>
      <c r="AA67" s="730"/>
      <c r="AB67" s="730"/>
      <c r="AC67" s="730"/>
      <c r="AD67" s="730"/>
      <c r="AE67" s="730"/>
      <c r="AF67" s="730"/>
      <c r="AG67" s="730"/>
      <c r="AH67" s="730">
        <f t="shared" si="2"/>
        <v>0</v>
      </c>
    </row>
    <row r="68" spans="2:34" ht="16.5" customHeight="1" x14ac:dyDescent="0.2">
      <c r="B68" s="730"/>
      <c r="C68" s="716"/>
      <c r="D68" s="829"/>
      <c r="E68" s="712"/>
      <c r="F68" s="712"/>
      <c r="G68" s="712"/>
      <c r="H68" s="712"/>
      <c r="I68" s="712"/>
      <c r="J68" s="267">
        <v>4</v>
      </c>
      <c r="K68" s="269" t="s">
        <v>1378</v>
      </c>
      <c r="L68" s="268">
        <v>3</v>
      </c>
      <c r="M68" s="712"/>
      <c r="N68" s="834"/>
      <c r="O68" s="734"/>
      <c r="P68" s="730"/>
      <c r="Q68" s="730"/>
      <c r="R68" s="730"/>
      <c r="S68" s="730"/>
      <c r="T68" s="730"/>
      <c r="U68" s="730"/>
      <c r="V68" s="730"/>
      <c r="W68" s="730"/>
      <c r="X68" s="730"/>
      <c r="Y68" s="730"/>
      <c r="AA68" s="730"/>
      <c r="AB68" s="730"/>
      <c r="AC68" s="730"/>
      <c r="AD68" s="730"/>
      <c r="AE68" s="730"/>
      <c r="AF68" s="730"/>
      <c r="AG68" s="730"/>
      <c r="AH68" s="730"/>
    </row>
    <row r="69" spans="2:34" ht="16.5" customHeight="1" thickBot="1" x14ac:dyDescent="0.25">
      <c r="B69" s="1">
        <v>63</v>
      </c>
      <c r="C69" s="716"/>
      <c r="D69" s="830"/>
      <c r="E69" s="739"/>
      <c r="F69" s="739"/>
      <c r="G69" s="739"/>
      <c r="H69" s="739"/>
      <c r="I69" s="165" t="s">
        <v>1377</v>
      </c>
      <c r="J69" s="271">
        <v>0</v>
      </c>
      <c r="K69" s="167" t="s">
        <v>7</v>
      </c>
      <c r="L69" s="271">
        <v>3</v>
      </c>
      <c r="M69" s="165" t="s">
        <v>1391</v>
      </c>
      <c r="N69" s="312" t="s">
        <v>1379</v>
      </c>
      <c r="O69" s="142"/>
      <c r="AH69" s="1">
        <f t="shared" si="2"/>
        <v>0</v>
      </c>
    </row>
    <row r="70" spans="2:34" ht="16.5" customHeight="1" thickTop="1" x14ac:dyDescent="0.2">
      <c r="B70" s="1">
        <v>64</v>
      </c>
      <c r="C70" s="716">
        <v>25</v>
      </c>
      <c r="D70" s="724" t="s">
        <v>1392</v>
      </c>
      <c r="E70" s="714" t="s">
        <v>1385</v>
      </c>
      <c r="F70" s="714" t="s">
        <v>1399</v>
      </c>
      <c r="G70" s="714" t="s">
        <v>1411</v>
      </c>
      <c r="H70" s="715" t="s">
        <v>1393</v>
      </c>
      <c r="I70" s="185" t="s">
        <v>1387</v>
      </c>
      <c r="J70" s="314">
        <v>2</v>
      </c>
      <c r="K70" s="187" t="s">
        <v>7</v>
      </c>
      <c r="L70" s="314">
        <v>0</v>
      </c>
      <c r="M70" s="185" t="s">
        <v>1390</v>
      </c>
      <c r="N70" s="315" t="s">
        <v>1395</v>
      </c>
      <c r="O70" s="142"/>
      <c r="Q70" s="1">
        <v>1</v>
      </c>
      <c r="S70" s="1">
        <v>1</v>
      </c>
      <c r="AH70" s="1">
        <f t="shared" si="2"/>
        <v>2</v>
      </c>
    </row>
    <row r="71" spans="2:34" ht="16.5" customHeight="1" x14ac:dyDescent="0.2">
      <c r="B71" s="1">
        <v>65</v>
      </c>
      <c r="C71" s="716"/>
      <c r="D71" s="725"/>
      <c r="E71" s="712"/>
      <c r="F71" s="712"/>
      <c r="G71" s="712"/>
      <c r="H71" s="712"/>
      <c r="I71" s="17" t="s">
        <v>1388</v>
      </c>
      <c r="J71" s="270">
        <v>2</v>
      </c>
      <c r="K71" s="19" t="s">
        <v>7</v>
      </c>
      <c r="L71" s="270">
        <v>0</v>
      </c>
      <c r="M71" s="17" t="s">
        <v>1390</v>
      </c>
      <c r="N71" s="212" t="s">
        <v>1408</v>
      </c>
      <c r="O71" s="142"/>
      <c r="Q71" s="1">
        <v>1</v>
      </c>
      <c r="R71" s="1">
        <v>1</v>
      </c>
      <c r="AH71" s="1">
        <f t="shared" si="2"/>
        <v>2</v>
      </c>
    </row>
    <row r="72" spans="2:34" ht="16.5" customHeight="1" x14ac:dyDescent="0.2">
      <c r="B72" s="1">
        <v>66</v>
      </c>
      <c r="C72" s="716"/>
      <c r="D72" s="725"/>
      <c r="E72" s="712"/>
      <c r="F72" s="712"/>
      <c r="G72" s="712"/>
      <c r="H72" s="712"/>
      <c r="I72" s="17" t="s">
        <v>1386</v>
      </c>
      <c r="J72" s="270">
        <v>3</v>
      </c>
      <c r="K72" s="19" t="s">
        <v>7</v>
      </c>
      <c r="L72" s="270">
        <v>0</v>
      </c>
      <c r="M72" s="17" t="s">
        <v>1404</v>
      </c>
      <c r="N72" s="212" t="s">
        <v>561</v>
      </c>
      <c r="O72" s="142">
        <v>1</v>
      </c>
      <c r="Q72" s="1">
        <v>2</v>
      </c>
      <c r="AH72" s="1">
        <f t="shared" si="2"/>
        <v>3</v>
      </c>
    </row>
    <row r="73" spans="2:34" ht="16.5" customHeight="1" x14ac:dyDescent="0.2">
      <c r="B73" s="1">
        <v>67</v>
      </c>
      <c r="C73" s="716"/>
      <c r="D73" s="725"/>
      <c r="E73" s="713"/>
      <c r="F73" s="713"/>
      <c r="G73" s="713"/>
      <c r="H73" s="713"/>
      <c r="I73" s="101" t="s">
        <v>999</v>
      </c>
      <c r="J73" s="316">
        <v>0</v>
      </c>
      <c r="K73" s="103" t="s">
        <v>7</v>
      </c>
      <c r="L73" s="316">
        <v>2</v>
      </c>
      <c r="M73" s="101" t="s">
        <v>1406</v>
      </c>
      <c r="N73" s="317" t="s">
        <v>1397</v>
      </c>
      <c r="O73" s="142"/>
      <c r="AH73" s="1">
        <f t="shared" si="2"/>
        <v>0</v>
      </c>
    </row>
    <row r="74" spans="2:34" ht="36" customHeight="1" x14ac:dyDescent="0.2">
      <c r="B74" s="1">
        <v>68</v>
      </c>
      <c r="C74" s="29">
        <v>26</v>
      </c>
      <c r="D74" s="725"/>
      <c r="E74" s="279" t="s">
        <v>1398</v>
      </c>
      <c r="F74" s="279" t="s">
        <v>1400</v>
      </c>
      <c r="G74" s="279" t="s">
        <v>1938</v>
      </c>
      <c r="H74" s="437" t="s">
        <v>1743</v>
      </c>
      <c r="I74" s="279" t="s">
        <v>1512</v>
      </c>
      <c r="J74" s="278">
        <v>2</v>
      </c>
      <c r="K74" s="252" t="s">
        <v>7</v>
      </c>
      <c r="L74" s="278">
        <v>0</v>
      </c>
      <c r="M74" s="279" t="s">
        <v>1405</v>
      </c>
      <c r="N74" s="321" t="s">
        <v>1409</v>
      </c>
      <c r="O74" s="142"/>
      <c r="Q74" s="1">
        <v>1</v>
      </c>
      <c r="R74" s="1">
        <v>1</v>
      </c>
      <c r="AH74" s="1">
        <f t="shared" si="2"/>
        <v>2</v>
      </c>
    </row>
    <row r="75" spans="2:34" ht="16.5" customHeight="1" x14ac:dyDescent="0.2">
      <c r="B75" s="1">
        <v>69</v>
      </c>
      <c r="C75" s="716">
        <v>27</v>
      </c>
      <c r="D75" s="725"/>
      <c r="E75" s="784" t="s">
        <v>1401</v>
      </c>
      <c r="F75" s="784" t="s">
        <v>23</v>
      </c>
      <c r="G75" s="784" t="s">
        <v>906</v>
      </c>
      <c r="H75" s="827" t="s">
        <v>1871</v>
      </c>
      <c r="I75" s="138" t="s">
        <v>1402</v>
      </c>
      <c r="J75" s="319">
        <v>3</v>
      </c>
      <c r="K75" s="115" t="s">
        <v>7</v>
      </c>
      <c r="L75" s="319">
        <v>0</v>
      </c>
      <c r="M75" s="138" t="s">
        <v>1418</v>
      </c>
      <c r="N75" s="318" t="s">
        <v>1410</v>
      </c>
      <c r="O75" s="142"/>
      <c r="P75" s="1">
        <v>1</v>
      </c>
      <c r="AA75" s="1">
        <v>2</v>
      </c>
      <c r="AH75" s="1">
        <f t="shared" si="2"/>
        <v>3</v>
      </c>
    </row>
    <row r="76" spans="2:34" ht="16.5" customHeight="1" x14ac:dyDescent="0.2">
      <c r="B76" s="1">
        <v>70</v>
      </c>
      <c r="C76" s="716"/>
      <c r="D76" s="725"/>
      <c r="E76" s="786"/>
      <c r="F76" s="786"/>
      <c r="G76" s="786"/>
      <c r="H76" s="786"/>
      <c r="I76" s="92" t="s">
        <v>1403</v>
      </c>
      <c r="J76" s="264">
        <v>0</v>
      </c>
      <c r="K76" s="94" t="s">
        <v>7</v>
      </c>
      <c r="L76" s="264">
        <v>3</v>
      </c>
      <c r="M76" s="92" t="s">
        <v>11</v>
      </c>
      <c r="N76" s="221" t="s">
        <v>1407</v>
      </c>
      <c r="O76" s="142"/>
      <c r="AH76" s="1">
        <f t="shared" si="2"/>
        <v>0</v>
      </c>
    </row>
    <row r="77" spans="2:34" ht="16.5" customHeight="1" x14ac:dyDescent="0.2">
      <c r="B77" s="1">
        <v>71</v>
      </c>
      <c r="C77" s="716">
        <v>28</v>
      </c>
      <c r="D77" s="725"/>
      <c r="E77" s="711" t="s">
        <v>1412</v>
      </c>
      <c r="F77" s="711" t="s">
        <v>23</v>
      </c>
      <c r="G77" s="711" t="s">
        <v>1413</v>
      </c>
      <c r="H77" s="719" t="s">
        <v>1422</v>
      </c>
      <c r="I77" s="161" t="s">
        <v>1414</v>
      </c>
      <c r="J77" s="265">
        <v>0</v>
      </c>
      <c r="K77" s="149" t="s">
        <v>7</v>
      </c>
      <c r="L77" s="265">
        <v>0</v>
      </c>
      <c r="M77" s="161" t="s">
        <v>12</v>
      </c>
      <c r="N77" s="320" t="s">
        <v>1420</v>
      </c>
      <c r="O77" s="142"/>
      <c r="AH77" s="1">
        <f t="shared" si="2"/>
        <v>0</v>
      </c>
    </row>
    <row r="78" spans="2:34" ht="16.5" customHeight="1" x14ac:dyDescent="0.2">
      <c r="B78" s="1">
        <v>72</v>
      </c>
      <c r="C78" s="716"/>
      <c r="D78" s="725"/>
      <c r="E78" s="712"/>
      <c r="F78" s="712"/>
      <c r="G78" s="712"/>
      <c r="H78" s="712"/>
      <c r="I78" s="17" t="s">
        <v>1416</v>
      </c>
      <c r="J78" s="270">
        <v>1</v>
      </c>
      <c r="K78" s="19" t="s">
        <v>7</v>
      </c>
      <c r="L78" s="270">
        <v>0</v>
      </c>
      <c r="M78" s="17" t="s">
        <v>8</v>
      </c>
      <c r="N78" s="212" t="s">
        <v>1421</v>
      </c>
      <c r="O78" s="142"/>
      <c r="Q78" s="1">
        <v>1</v>
      </c>
      <c r="AH78" s="1">
        <f t="shared" si="2"/>
        <v>1</v>
      </c>
    </row>
    <row r="79" spans="2:34" ht="16.5" customHeight="1" x14ac:dyDescent="0.2">
      <c r="B79" s="1">
        <v>73</v>
      </c>
      <c r="C79" s="716"/>
      <c r="D79" s="725"/>
      <c r="E79" s="712"/>
      <c r="F79" s="712"/>
      <c r="G79" s="712"/>
      <c r="H79" s="712"/>
      <c r="I79" s="17" t="s">
        <v>1417</v>
      </c>
      <c r="J79" s="270">
        <v>0</v>
      </c>
      <c r="K79" s="19" t="s">
        <v>7</v>
      </c>
      <c r="L79" s="270">
        <v>2</v>
      </c>
      <c r="M79" s="17" t="s">
        <v>1419</v>
      </c>
      <c r="N79" s="212" t="s">
        <v>1420</v>
      </c>
      <c r="O79" s="142"/>
      <c r="AH79" s="1">
        <f t="shared" si="2"/>
        <v>0</v>
      </c>
    </row>
    <row r="80" spans="2:34" ht="16.5" customHeight="1" thickBot="1" x14ac:dyDescent="0.25">
      <c r="B80" s="1">
        <v>74</v>
      </c>
      <c r="C80" s="716"/>
      <c r="D80" s="726"/>
      <c r="E80" s="739"/>
      <c r="F80" s="739"/>
      <c r="G80" s="739"/>
      <c r="H80" s="739"/>
      <c r="I80" s="165" t="s">
        <v>1415</v>
      </c>
      <c r="J80" s="271">
        <v>0</v>
      </c>
      <c r="K80" s="167" t="s">
        <v>7</v>
      </c>
      <c r="L80" s="271">
        <v>1</v>
      </c>
      <c r="M80" s="165" t="s">
        <v>11</v>
      </c>
      <c r="N80" s="312" t="s">
        <v>1420</v>
      </c>
      <c r="O80" s="142"/>
      <c r="AH80" s="1">
        <f t="shared" si="2"/>
        <v>0</v>
      </c>
    </row>
    <row r="81" spans="2:34" ht="33.75" customHeight="1" thickTop="1" x14ac:dyDescent="0.2">
      <c r="B81" s="1">
        <v>75</v>
      </c>
      <c r="C81" s="1">
        <v>29</v>
      </c>
      <c r="D81" s="724" t="s">
        <v>1423</v>
      </c>
      <c r="E81" s="280" t="s">
        <v>1424</v>
      </c>
      <c r="F81" s="280" t="s">
        <v>1425</v>
      </c>
      <c r="G81" s="280" t="s">
        <v>1939</v>
      </c>
      <c r="H81" s="323" t="s">
        <v>1499</v>
      </c>
      <c r="I81" s="280" t="s">
        <v>1517</v>
      </c>
      <c r="J81" s="272">
        <v>0</v>
      </c>
      <c r="K81" s="273" t="s">
        <v>7</v>
      </c>
      <c r="L81" s="272">
        <v>3</v>
      </c>
      <c r="M81" s="280" t="s">
        <v>11</v>
      </c>
      <c r="N81" s="322" t="s">
        <v>1426</v>
      </c>
      <c r="O81" s="142"/>
      <c r="AH81" s="1">
        <f t="shared" si="2"/>
        <v>0</v>
      </c>
    </row>
    <row r="82" spans="2:34" ht="16.5" customHeight="1" x14ac:dyDescent="0.2">
      <c r="B82" s="1">
        <v>76</v>
      </c>
      <c r="C82" s="716">
        <v>30</v>
      </c>
      <c r="D82" s="725"/>
      <c r="E82" s="720" t="s">
        <v>1427</v>
      </c>
      <c r="F82" s="720" t="s">
        <v>20</v>
      </c>
      <c r="G82" s="720" t="s">
        <v>1428</v>
      </c>
      <c r="H82" s="723" t="s">
        <v>1494</v>
      </c>
      <c r="I82" s="139" t="s">
        <v>1429</v>
      </c>
      <c r="J82" s="281">
        <v>2</v>
      </c>
      <c r="K82" s="23" t="s">
        <v>7</v>
      </c>
      <c r="L82" s="281">
        <v>0</v>
      </c>
      <c r="M82" s="139" t="s">
        <v>1437</v>
      </c>
      <c r="N82" s="325" t="s">
        <v>1460</v>
      </c>
      <c r="O82" s="142"/>
      <c r="W82" s="1">
        <v>1</v>
      </c>
      <c r="Y82" s="1">
        <v>1</v>
      </c>
      <c r="AH82" s="1">
        <f t="shared" si="2"/>
        <v>2</v>
      </c>
    </row>
    <row r="83" spans="2:34" ht="16.5" customHeight="1" x14ac:dyDescent="0.2">
      <c r="B83" s="1">
        <v>77</v>
      </c>
      <c r="C83" s="716"/>
      <c r="D83" s="725"/>
      <c r="E83" s="721"/>
      <c r="F83" s="721"/>
      <c r="G83" s="721"/>
      <c r="H83" s="721"/>
      <c r="I83" s="17" t="s">
        <v>1430</v>
      </c>
      <c r="J83" s="270">
        <v>0</v>
      </c>
      <c r="K83" s="19" t="s">
        <v>7</v>
      </c>
      <c r="L83" s="270">
        <v>1</v>
      </c>
      <c r="M83" s="17" t="s">
        <v>1438</v>
      </c>
      <c r="N83" s="212" t="s">
        <v>1439</v>
      </c>
      <c r="O83" s="142"/>
      <c r="AH83" s="1">
        <f t="shared" si="2"/>
        <v>0</v>
      </c>
    </row>
    <row r="84" spans="2:34" ht="16.5" customHeight="1" x14ac:dyDescent="0.2">
      <c r="B84" s="1">
        <v>78</v>
      </c>
      <c r="C84" s="716"/>
      <c r="D84" s="725"/>
      <c r="E84" s="721"/>
      <c r="F84" s="721"/>
      <c r="G84" s="721"/>
      <c r="H84" s="721"/>
      <c r="I84" s="17" t="s">
        <v>1440</v>
      </c>
      <c r="J84" s="270">
        <v>2</v>
      </c>
      <c r="K84" s="19" t="s">
        <v>7</v>
      </c>
      <c r="L84" s="270">
        <v>1</v>
      </c>
      <c r="M84" s="17" t="s">
        <v>8</v>
      </c>
      <c r="N84" s="212" t="s">
        <v>1441</v>
      </c>
      <c r="O84" s="142"/>
      <c r="Y84" s="1">
        <v>2</v>
      </c>
      <c r="AH84" s="1">
        <f t="shared" si="2"/>
        <v>2</v>
      </c>
    </row>
    <row r="85" spans="2:34" ht="16.5" customHeight="1" thickBot="1" x14ac:dyDescent="0.25">
      <c r="B85" s="1">
        <v>79</v>
      </c>
      <c r="C85" s="716"/>
      <c r="D85" s="726"/>
      <c r="E85" s="722"/>
      <c r="F85" s="722"/>
      <c r="G85" s="722"/>
      <c r="H85" s="722"/>
      <c r="I85" s="229" t="s">
        <v>1233</v>
      </c>
      <c r="J85" s="258">
        <v>1</v>
      </c>
      <c r="K85" s="223" t="s">
        <v>7</v>
      </c>
      <c r="L85" s="258">
        <v>2</v>
      </c>
      <c r="M85" s="229" t="s">
        <v>11</v>
      </c>
      <c r="N85" s="326" t="s">
        <v>263</v>
      </c>
      <c r="O85" s="142"/>
      <c r="Q85" s="1">
        <v>1</v>
      </c>
      <c r="AH85" s="1">
        <f t="shared" si="2"/>
        <v>1</v>
      </c>
    </row>
    <row r="86" spans="2:34" ht="16.5" customHeight="1" thickTop="1" x14ac:dyDescent="0.2">
      <c r="B86" s="1">
        <v>80</v>
      </c>
      <c r="C86" s="716">
        <v>31</v>
      </c>
      <c r="D86" s="724" t="s">
        <v>1443</v>
      </c>
      <c r="E86" s="714" t="s">
        <v>1442</v>
      </c>
      <c r="F86" s="714" t="s">
        <v>1456</v>
      </c>
      <c r="G86" s="714" t="s">
        <v>1940</v>
      </c>
      <c r="H86" s="715" t="s">
        <v>1455</v>
      </c>
      <c r="I86" s="185" t="s">
        <v>1444</v>
      </c>
      <c r="J86" s="314">
        <v>0</v>
      </c>
      <c r="K86" s="187" t="s">
        <v>7</v>
      </c>
      <c r="L86" s="314">
        <v>2</v>
      </c>
      <c r="M86" s="185" t="s">
        <v>1453</v>
      </c>
      <c r="N86" s="315" t="s">
        <v>1457</v>
      </c>
      <c r="O86" s="142"/>
      <c r="AH86" s="1">
        <f t="shared" si="2"/>
        <v>0</v>
      </c>
    </row>
    <row r="87" spans="2:34" ht="16.5" customHeight="1" x14ac:dyDescent="0.2">
      <c r="B87" s="1">
        <v>81</v>
      </c>
      <c r="C87" s="716"/>
      <c r="D87" s="725"/>
      <c r="E87" s="712"/>
      <c r="F87" s="712"/>
      <c r="G87" s="712"/>
      <c r="H87" s="712"/>
      <c r="I87" s="17" t="s">
        <v>1189</v>
      </c>
      <c r="J87" s="270">
        <v>2</v>
      </c>
      <c r="K87" s="19" t="s">
        <v>7</v>
      </c>
      <c r="L87" s="270">
        <v>1</v>
      </c>
      <c r="M87" s="17" t="s">
        <v>1454</v>
      </c>
      <c r="N87" s="212" t="s">
        <v>1458</v>
      </c>
      <c r="O87" s="142"/>
      <c r="Q87" s="1">
        <v>2</v>
      </c>
      <c r="AH87" s="1">
        <f t="shared" si="2"/>
        <v>2</v>
      </c>
    </row>
    <row r="88" spans="2:34" ht="16.5" customHeight="1" x14ac:dyDescent="0.2">
      <c r="B88" s="1">
        <v>82</v>
      </c>
      <c r="C88" s="716"/>
      <c r="D88" s="725"/>
      <c r="E88" s="712"/>
      <c r="F88" s="712"/>
      <c r="G88" s="712"/>
      <c r="H88" s="712"/>
      <c r="I88" s="17" t="s">
        <v>446</v>
      </c>
      <c r="J88" s="270">
        <v>3</v>
      </c>
      <c r="K88" s="19" t="s">
        <v>7</v>
      </c>
      <c r="L88" s="270">
        <v>0</v>
      </c>
      <c r="M88" s="17" t="s">
        <v>1454</v>
      </c>
      <c r="N88" s="212" t="s">
        <v>1459</v>
      </c>
      <c r="O88" s="142"/>
      <c r="Q88" s="1">
        <v>1</v>
      </c>
      <c r="T88" s="1">
        <v>1</v>
      </c>
      <c r="Y88" s="1">
        <v>1</v>
      </c>
      <c r="AH88" s="1">
        <f t="shared" si="2"/>
        <v>3</v>
      </c>
    </row>
    <row r="89" spans="2:34" ht="16.5" customHeight="1" x14ac:dyDescent="0.2">
      <c r="B89" s="1">
        <v>83</v>
      </c>
      <c r="C89" s="716"/>
      <c r="D89" s="725"/>
      <c r="E89" s="713"/>
      <c r="F89" s="713"/>
      <c r="G89" s="713"/>
      <c r="H89" s="713"/>
      <c r="I89" s="101" t="s">
        <v>1445</v>
      </c>
      <c r="J89" s="316">
        <v>2</v>
      </c>
      <c r="K89" s="103" t="s">
        <v>7</v>
      </c>
      <c r="L89" s="316">
        <v>0</v>
      </c>
      <c r="M89" s="101" t="s">
        <v>8</v>
      </c>
      <c r="N89" s="317" t="s">
        <v>537</v>
      </c>
      <c r="O89" s="142">
        <v>1</v>
      </c>
      <c r="Q89" s="1">
        <v>1</v>
      </c>
      <c r="AH89" s="1">
        <f t="shared" si="2"/>
        <v>2</v>
      </c>
    </row>
    <row r="90" spans="2:34" ht="16.5" customHeight="1" x14ac:dyDescent="0.2">
      <c r="B90" s="1">
        <v>84</v>
      </c>
      <c r="C90" s="716">
        <v>32</v>
      </c>
      <c r="D90" s="725"/>
      <c r="E90" s="720" t="s">
        <v>1449</v>
      </c>
      <c r="F90" s="720" t="s">
        <v>149</v>
      </c>
      <c r="G90" s="720" t="s">
        <v>1451</v>
      </c>
      <c r="H90" s="723" t="s">
        <v>1468</v>
      </c>
      <c r="I90" s="85" t="s">
        <v>1446</v>
      </c>
      <c r="J90" s="282">
        <v>7</v>
      </c>
      <c r="K90" s="87" t="s">
        <v>7</v>
      </c>
      <c r="L90" s="282">
        <v>0</v>
      </c>
      <c r="M90" s="85" t="s">
        <v>1461</v>
      </c>
      <c r="N90" s="327" t="s">
        <v>1462</v>
      </c>
      <c r="O90" s="142">
        <v>2</v>
      </c>
      <c r="P90" s="1">
        <v>1</v>
      </c>
      <c r="Q90" s="1">
        <v>1</v>
      </c>
      <c r="S90" s="1">
        <v>2</v>
      </c>
      <c r="Y90" s="1">
        <v>1</v>
      </c>
      <c r="AH90" s="1">
        <f t="shared" si="2"/>
        <v>7</v>
      </c>
    </row>
    <row r="91" spans="2:34" ht="16.5" customHeight="1" x14ac:dyDescent="0.2">
      <c r="B91" s="1">
        <v>85</v>
      </c>
      <c r="C91" s="716"/>
      <c r="D91" s="725"/>
      <c r="E91" s="721"/>
      <c r="F91" s="721"/>
      <c r="G91" s="721"/>
      <c r="H91" s="741"/>
      <c r="I91" s="17" t="s">
        <v>1447</v>
      </c>
      <c r="J91" s="18">
        <v>6</v>
      </c>
      <c r="K91" s="19" t="s">
        <v>7</v>
      </c>
      <c r="L91" s="270">
        <v>0</v>
      </c>
      <c r="M91" s="17" t="s">
        <v>1461</v>
      </c>
      <c r="N91" s="212" t="s">
        <v>1464</v>
      </c>
      <c r="O91" s="142">
        <v>3</v>
      </c>
      <c r="P91" s="1">
        <v>1</v>
      </c>
      <c r="Y91" s="1">
        <v>2</v>
      </c>
      <c r="AH91" s="1">
        <f t="shared" si="2"/>
        <v>6</v>
      </c>
    </row>
    <row r="92" spans="2:34" ht="16.5" customHeight="1" x14ac:dyDescent="0.2">
      <c r="B92" s="1">
        <v>86</v>
      </c>
      <c r="C92" s="716"/>
      <c r="D92" s="725"/>
      <c r="E92" s="721"/>
      <c r="F92" s="721"/>
      <c r="G92" s="721"/>
      <c r="H92" s="741"/>
      <c r="I92" s="139" t="s">
        <v>1448</v>
      </c>
      <c r="J92" s="281">
        <v>5</v>
      </c>
      <c r="K92" s="23" t="s">
        <v>7</v>
      </c>
      <c r="L92" s="281">
        <v>1</v>
      </c>
      <c r="M92" s="139" t="s">
        <v>8</v>
      </c>
      <c r="N92" s="325" t="s">
        <v>1463</v>
      </c>
      <c r="O92" s="142">
        <v>2</v>
      </c>
      <c r="P92" s="1">
        <v>2</v>
      </c>
      <c r="V92" s="1">
        <v>1</v>
      </c>
      <c r="AH92" s="1">
        <f t="shared" si="2"/>
        <v>5</v>
      </c>
    </row>
    <row r="93" spans="2:34" ht="16.5" customHeight="1" x14ac:dyDescent="0.2">
      <c r="B93" s="1">
        <v>87</v>
      </c>
      <c r="C93" s="716">
        <v>33</v>
      </c>
      <c r="D93" s="725"/>
      <c r="E93" s="720" t="s">
        <v>1450</v>
      </c>
      <c r="F93" s="720" t="s">
        <v>1469</v>
      </c>
      <c r="G93" s="720" t="s">
        <v>1452</v>
      </c>
      <c r="H93" s="741"/>
      <c r="I93" s="161" t="s">
        <v>1465</v>
      </c>
      <c r="J93" s="148">
        <v>1</v>
      </c>
      <c r="K93" s="149" t="s">
        <v>7</v>
      </c>
      <c r="L93" s="265">
        <v>0</v>
      </c>
      <c r="M93" s="161" t="s">
        <v>8</v>
      </c>
      <c r="N93" s="320" t="s">
        <v>1467</v>
      </c>
      <c r="O93" s="142"/>
      <c r="Q93" s="1">
        <v>1</v>
      </c>
      <c r="AH93" s="1">
        <f t="shared" si="2"/>
        <v>1</v>
      </c>
    </row>
    <row r="94" spans="2:34" ht="16.5" customHeight="1" x14ac:dyDescent="0.2">
      <c r="B94" s="1">
        <v>88</v>
      </c>
      <c r="C94" s="716"/>
      <c r="D94" s="725"/>
      <c r="E94" s="735"/>
      <c r="F94" s="735"/>
      <c r="G94" s="735"/>
      <c r="H94" s="772"/>
      <c r="I94" s="101" t="s">
        <v>1142</v>
      </c>
      <c r="J94" s="102">
        <v>0</v>
      </c>
      <c r="K94" s="103" t="s">
        <v>7</v>
      </c>
      <c r="L94" s="316">
        <v>1</v>
      </c>
      <c r="M94" s="101" t="s">
        <v>11</v>
      </c>
      <c r="N94" s="317" t="s">
        <v>1466</v>
      </c>
      <c r="O94" s="142"/>
      <c r="AH94" s="1">
        <f t="shared" si="2"/>
        <v>0</v>
      </c>
    </row>
    <row r="95" spans="2:34" ht="16.5" customHeight="1" x14ac:dyDescent="0.2">
      <c r="B95" s="1">
        <v>89</v>
      </c>
      <c r="C95" s="716">
        <v>34</v>
      </c>
      <c r="D95" s="725"/>
      <c r="E95" s="791" t="s">
        <v>1473</v>
      </c>
      <c r="F95" s="791" t="s">
        <v>1476</v>
      </c>
      <c r="G95" s="791" t="s">
        <v>1941</v>
      </c>
      <c r="H95" s="791" t="s">
        <v>1872</v>
      </c>
      <c r="I95" s="26" t="s">
        <v>1470</v>
      </c>
      <c r="J95" s="31">
        <v>0</v>
      </c>
      <c r="K95" s="1" t="s">
        <v>7</v>
      </c>
      <c r="L95" s="31">
        <v>2</v>
      </c>
      <c r="M95" s="26" t="s">
        <v>11</v>
      </c>
      <c r="N95" s="324" t="s">
        <v>1477</v>
      </c>
      <c r="O95" s="142"/>
      <c r="AH95" s="1">
        <f t="shared" si="2"/>
        <v>0</v>
      </c>
    </row>
    <row r="96" spans="2:34" ht="16.5" customHeight="1" x14ac:dyDescent="0.2">
      <c r="B96" s="1">
        <v>90</v>
      </c>
      <c r="C96" s="716"/>
      <c r="D96" s="725"/>
      <c r="E96" s="792"/>
      <c r="F96" s="792"/>
      <c r="G96" s="792"/>
      <c r="H96" s="792"/>
      <c r="I96" s="45" t="s">
        <v>1511</v>
      </c>
      <c r="J96" s="205">
        <v>5</v>
      </c>
      <c r="K96" s="47" t="s">
        <v>7</v>
      </c>
      <c r="L96" s="205">
        <v>0</v>
      </c>
      <c r="M96" s="45" t="s">
        <v>1475</v>
      </c>
      <c r="N96" s="206" t="s">
        <v>1480</v>
      </c>
      <c r="O96" s="142">
        <v>1</v>
      </c>
      <c r="R96" s="1">
        <v>1</v>
      </c>
      <c r="S96" s="1">
        <v>2</v>
      </c>
      <c r="X96" s="1">
        <v>1</v>
      </c>
      <c r="AH96" s="1">
        <f t="shared" si="2"/>
        <v>5</v>
      </c>
    </row>
    <row r="97" spans="2:34" ht="16.5" customHeight="1" x14ac:dyDescent="0.2">
      <c r="B97" s="1">
        <v>91</v>
      </c>
      <c r="C97" s="716"/>
      <c r="D97" s="725"/>
      <c r="E97" s="792"/>
      <c r="F97" s="792"/>
      <c r="G97" s="792"/>
      <c r="H97" s="792"/>
      <c r="I97" s="45" t="s">
        <v>1471</v>
      </c>
      <c r="J97" s="205">
        <v>5</v>
      </c>
      <c r="K97" s="47" t="s">
        <v>7</v>
      </c>
      <c r="L97" s="205">
        <v>0</v>
      </c>
      <c r="M97" s="45" t="s">
        <v>1475</v>
      </c>
      <c r="N97" s="206" t="s">
        <v>1481</v>
      </c>
      <c r="O97" s="142">
        <v>1</v>
      </c>
      <c r="R97" s="1">
        <v>2</v>
      </c>
      <c r="S97" s="1">
        <v>1</v>
      </c>
      <c r="V97" s="1">
        <v>1</v>
      </c>
      <c r="AH97" s="1">
        <f t="shared" si="2"/>
        <v>5</v>
      </c>
    </row>
    <row r="98" spans="2:34" ht="16.5" customHeight="1" x14ac:dyDescent="0.2">
      <c r="B98" s="1">
        <v>92</v>
      </c>
      <c r="C98" s="716"/>
      <c r="D98" s="725"/>
      <c r="E98" s="792"/>
      <c r="F98" s="792"/>
      <c r="G98" s="792"/>
      <c r="H98" s="792"/>
      <c r="I98" s="45" t="s">
        <v>1518</v>
      </c>
      <c r="J98" s="205">
        <v>2</v>
      </c>
      <c r="K98" s="47" t="s">
        <v>7</v>
      </c>
      <c r="L98" s="205">
        <v>5</v>
      </c>
      <c r="M98" s="45" t="s">
        <v>1474</v>
      </c>
      <c r="N98" s="206" t="s">
        <v>1478</v>
      </c>
      <c r="O98" s="142"/>
      <c r="X98" s="1">
        <v>2</v>
      </c>
      <c r="AH98" s="1">
        <f t="shared" si="2"/>
        <v>2</v>
      </c>
    </row>
    <row r="99" spans="2:34" ht="16.5" customHeight="1" thickBot="1" x14ac:dyDescent="0.25">
      <c r="B99" s="1">
        <v>93</v>
      </c>
      <c r="C99" s="716"/>
      <c r="D99" s="726"/>
      <c r="E99" s="794"/>
      <c r="F99" s="794"/>
      <c r="G99" s="794"/>
      <c r="H99" s="794"/>
      <c r="I99" s="59" t="s">
        <v>1472</v>
      </c>
      <c r="J99" s="209">
        <v>7</v>
      </c>
      <c r="K99" s="61" t="s">
        <v>1144</v>
      </c>
      <c r="L99" s="209">
        <v>0</v>
      </c>
      <c r="M99" s="59" t="s">
        <v>1475</v>
      </c>
      <c r="N99" s="210" t="s">
        <v>1479</v>
      </c>
      <c r="O99" s="142">
        <v>3</v>
      </c>
      <c r="T99" s="1">
        <v>1</v>
      </c>
      <c r="V99" s="1">
        <v>1</v>
      </c>
      <c r="Y99" s="1">
        <v>2</v>
      </c>
      <c r="AH99" s="1">
        <f t="shared" si="2"/>
        <v>7</v>
      </c>
    </row>
    <row r="100" spans="2:34" ht="30.65" customHeight="1" thickTop="1" x14ac:dyDescent="0.2">
      <c r="C100" s="29"/>
      <c r="D100" s="192"/>
      <c r="E100" s="717" t="s">
        <v>1483</v>
      </c>
      <c r="F100" s="717"/>
      <c r="G100" s="717"/>
      <c r="H100" s="815" t="s">
        <v>1488</v>
      </c>
      <c r="I100" s="816"/>
      <c r="J100" s="816"/>
      <c r="K100" s="816"/>
      <c r="L100" s="816"/>
      <c r="M100" s="817"/>
      <c r="N100" s="241" t="s">
        <v>1500</v>
      </c>
    </row>
    <row r="101" spans="2:34" ht="30.65" customHeight="1" x14ac:dyDescent="0.2">
      <c r="C101" s="29"/>
      <c r="D101" s="193"/>
      <c r="E101" s="705" t="s">
        <v>1484</v>
      </c>
      <c r="F101" s="705"/>
      <c r="G101" s="705"/>
      <c r="H101" s="818" t="s">
        <v>1489</v>
      </c>
      <c r="I101" s="819"/>
      <c r="J101" s="819"/>
      <c r="K101" s="819"/>
      <c r="L101" s="819"/>
      <c r="M101" s="820"/>
      <c r="N101" s="112" t="s">
        <v>1501</v>
      </c>
    </row>
    <row r="102" spans="2:34" ht="30.65" customHeight="1" x14ac:dyDescent="0.2">
      <c r="C102" s="29"/>
      <c r="D102" s="193"/>
      <c r="E102" s="705" t="s">
        <v>1485</v>
      </c>
      <c r="F102" s="705"/>
      <c r="G102" s="705"/>
      <c r="H102" s="818" t="s">
        <v>1490</v>
      </c>
      <c r="I102" s="819"/>
      <c r="J102" s="819"/>
      <c r="K102" s="819"/>
      <c r="L102" s="819"/>
      <c r="M102" s="820"/>
      <c r="N102" s="112" t="s">
        <v>1502</v>
      </c>
    </row>
    <row r="103" spans="2:34" ht="30.65" customHeight="1" x14ac:dyDescent="0.2">
      <c r="C103" s="29"/>
      <c r="D103" s="193"/>
      <c r="E103" s="705" t="s">
        <v>1486</v>
      </c>
      <c r="F103" s="705"/>
      <c r="G103" s="705"/>
      <c r="H103" s="821" t="s">
        <v>1491</v>
      </c>
      <c r="I103" s="836"/>
      <c r="J103" s="836"/>
      <c r="K103" s="836"/>
      <c r="L103" s="836"/>
      <c r="M103" s="823"/>
      <c r="N103" s="112" t="s">
        <v>1503</v>
      </c>
    </row>
    <row r="104" spans="2:34" ht="30.65" customHeight="1" x14ac:dyDescent="0.2">
      <c r="C104" s="29"/>
      <c r="D104" s="193"/>
      <c r="E104" s="705" t="s">
        <v>1487</v>
      </c>
      <c r="F104" s="705"/>
      <c r="G104" s="705"/>
      <c r="H104" s="824" t="s">
        <v>1492</v>
      </c>
      <c r="I104" s="825"/>
      <c r="J104" s="825"/>
      <c r="K104" s="825"/>
      <c r="L104" s="825"/>
      <c r="M104" s="826"/>
      <c r="N104" s="112" t="s">
        <v>1504</v>
      </c>
    </row>
    <row r="105" spans="2:34" ht="30.65" customHeight="1" x14ac:dyDescent="0.2">
      <c r="C105" s="29"/>
      <c r="D105" s="193"/>
      <c r="E105" s="835"/>
      <c r="F105" s="835"/>
      <c r="G105" s="835"/>
      <c r="H105" s="824" t="s">
        <v>1493</v>
      </c>
      <c r="I105" s="825"/>
      <c r="J105" s="825"/>
      <c r="K105" s="825"/>
      <c r="L105" s="825"/>
      <c r="M105" s="826"/>
      <c r="N105" s="324"/>
    </row>
    <row r="106" spans="2:34" ht="30.65" customHeight="1" x14ac:dyDescent="0.2">
      <c r="C106" s="29"/>
      <c r="D106" s="193"/>
      <c r="E106" s="835"/>
      <c r="F106" s="835"/>
      <c r="G106" s="835"/>
      <c r="H106" s="824" t="s">
        <v>1497</v>
      </c>
      <c r="I106" s="825"/>
      <c r="J106" s="825"/>
      <c r="K106" s="825"/>
      <c r="L106" s="825"/>
      <c r="M106" s="826"/>
      <c r="N106" s="324"/>
    </row>
    <row r="107" spans="2:34" ht="30.65" customHeight="1" x14ac:dyDescent="0.2">
      <c r="C107" s="29"/>
      <c r="D107" s="193"/>
      <c r="E107" s="835"/>
      <c r="F107" s="835"/>
      <c r="G107" s="835"/>
      <c r="H107" s="824" t="s">
        <v>1495</v>
      </c>
      <c r="I107" s="825"/>
      <c r="J107" s="825"/>
      <c r="K107" s="825"/>
      <c r="L107" s="825"/>
      <c r="M107" s="826"/>
      <c r="N107" s="324"/>
    </row>
    <row r="108" spans="2:34" ht="30.65" customHeight="1" x14ac:dyDescent="0.2">
      <c r="C108" s="29"/>
      <c r="D108" s="193"/>
      <c r="E108" s="835"/>
      <c r="F108" s="835"/>
      <c r="G108" s="835"/>
      <c r="H108" s="824" t="s">
        <v>1496</v>
      </c>
      <c r="I108" s="825"/>
      <c r="J108" s="825"/>
      <c r="K108" s="825"/>
      <c r="L108" s="825"/>
      <c r="M108" s="826"/>
      <c r="N108" s="324"/>
    </row>
    <row r="109" spans="2:34" ht="30.65" customHeight="1" x14ac:dyDescent="0.2">
      <c r="C109" s="29"/>
      <c r="D109" s="193"/>
      <c r="E109" s="835"/>
      <c r="F109" s="835"/>
      <c r="G109" s="835"/>
      <c r="H109" s="821" t="s">
        <v>2293</v>
      </c>
      <c r="I109" s="836"/>
      <c r="J109" s="836"/>
      <c r="K109" s="836"/>
      <c r="L109" s="836"/>
      <c r="M109" s="823"/>
      <c r="N109" s="324"/>
    </row>
    <row r="110" spans="2:34" ht="30.65" customHeight="1" x14ac:dyDescent="0.2">
      <c r="C110" s="29"/>
      <c r="D110" s="193"/>
      <c r="E110" s="835"/>
      <c r="F110" s="835"/>
      <c r="G110" s="835"/>
      <c r="H110" s="824" t="s">
        <v>1498</v>
      </c>
      <c r="I110" s="825"/>
      <c r="J110" s="825"/>
      <c r="K110" s="825"/>
      <c r="L110" s="825"/>
      <c r="M110" s="826"/>
      <c r="N110" s="324"/>
    </row>
    <row r="111" spans="2:34" ht="30.65" customHeight="1" thickBot="1" x14ac:dyDescent="0.25">
      <c r="C111" s="29"/>
      <c r="D111" s="194"/>
      <c r="E111" s="837"/>
      <c r="F111" s="837"/>
      <c r="G111" s="837"/>
      <c r="H111" s="812" t="s">
        <v>2294</v>
      </c>
      <c r="I111" s="813"/>
      <c r="J111" s="813"/>
      <c r="K111" s="813"/>
      <c r="L111" s="813"/>
      <c r="M111" s="814"/>
      <c r="N111" s="210"/>
    </row>
    <row r="112" spans="2:34" ht="16.5" customHeight="1" thickTop="1" x14ac:dyDescent="0.2">
      <c r="C112" s="29"/>
      <c r="D112" s="29"/>
      <c r="E112" s="29"/>
      <c r="F112" s="29"/>
      <c r="G112" s="199"/>
      <c r="H112" s="200"/>
    </row>
    <row r="113" spans="5:35" ht="16" customHeight="1" x14ac:dyDescent="0.2">
      <c r="E113" s="29"/>
      <c r="F113" s="29"/>
      <c r="G113" s="30"/>
      <c r="H113" s="29"/>
      <c r="I113" s="118" t="s">
        <v>9</v>
      </c>
      <c r="N113" s="32" t="s">
        <v>10</v>
      </c>
    </row>
    <row r="114" spans="5:35" ht="16" customHeight="1" x14ac:dyDescent="0.2">
      <c r="I114" s="33">
        <f>J114/L118</f>
        <v>3.064516129032258</v>
      </c>
      <c r="J114" s="31">
        <f>SUM(J4:J99)-3-4</f>
        <v>285</v>
      </c>
      <c r="L114" s="31">
        <f>SUM(L4:L99)-4-3</f>
        <v>78</v>
      </c>
      <c r="M114" s="31">
        <f>J114-L114</f>
        <v>207</v>
      </c>
      <c r="N114" s="34">
        <f>L114/L118</f>
        <v>0.83870967741935487</v>
      </c>
      <c r="O114" s="35">
        <f t="shared" ref="O114:AH114" si="3">SUM(O4:O113)</f>
        <v>55</v>
      </c>
      <c r="P114" s="35">
        <f t="shared" si="3"/>
        <v>19</v>
      </c>
      <c r="Q114" s="35">
        <f t="shared" si="3"/>
        <v>56</v>
      </c>
      <c r="R114" s="35">
        <f t="shared" si="3"/>
        <v>12</v>
      </c>
      <c r="S114" s="35">
        <f t="shared" si="3"/>
        <v>20</v>
      </c>
      <c r="T114" s="35">
        <f t="shared" si="3"/>
        <v>10</v>
      </c>
      <c r="U114" s="35">
        <f t="shared" si="3"/>
        <v>6</v>
      </c>
      <c r="V114" s="35">
        <f t="shared" si="3"/>
        <v>8</v>
      </c>
      <c r="W114" s="35">
        <f t="shared" si="3"/>
        <v>1</v>
      </c>
      <c r="X114" s="35">
        <f t="shared" si="3"/>
        <v>3</v>
      </c>
      <c r="Y114" s="35">
        <f t="shared" si="3"/>
        <v>9</v>
      </c>
      <c r="Z114" s="35">
        <f t="shared" si="3"/>
        <v>0</v>
      </c>
      <c r="AA114" s="35">
        <f t="shared" si="3"/>
        <v>5</v>
      </c>
      <c r="AB114" s="35">
        <f t="shared" si="3"/>
        <v>69</v>
      </c>
      <c r="AC114" s="35">
        <f t="shared" si="3"/>
        <v>3</v>
      </c>
      <c r="AD114" s="35">
        <f t="shared" si="3"/>
        <v>5</v>
      </c>
      <c r="AE114" s="35">
        <f t="shared" si="3"/>
        <v>1</v>
      </c>
      <c r="AF114" s="35">
        <f t="shared" si="3"/>
        <v>2</v>
      </c>
      <c r="AG114" s="35">
        <f t="shared" si="3"/>
        <v>1</v>
      </c>
      <c r="AH114" s="35">
        <f t="shared" si="3"/>
        <v>285</v>
      </c>
      <c r="AI114" s="35"/>
    </row>
    <row r="115" spans="5:35" ht="16" customHeight="1" x14ac:dyDescent="0.2">
      <c r="K115" s="1" t="s">
        <v>8</v>
      </c>
      <c r="L115" s="31">
        <f>COUNTIF(M4:M99,"○")</f>
        <v>69</v>
      </c>
      <c r="M115" s="31"/>
      <c r="N115" s="36">
        <f>ROUND(L115/(L118-L117)*1000,0)</f>
        <v>767</v>
      </c>
      <c r="O115" s="37">
        <f t="shared" ref="O115:AA115" si="4">O114/O116</f>
        <v>0.19298245614035087</v>
      </c>
      <c r="P115" s="37">
        <f t="shared" si="4"/>
        <v>6.6666666666666666E-2</v>
      </c>
      <c r="Q115" s="37">
        <f t="shared" si="4"/>
        <v>0.19649122807017544</v>
      </c>
      <c r="R115" s="37">
        <f t="shared" si="4"/>
        <v>4.2105263157894736E-2</v>
      </c>
      <c r="S115" s="37">
        <f t="shared" si="4"/>
        <v>7.0175438596491224E-2</v>
      </c>
      <c r="T115" s="37">
        <f t="shared" si="4"/>
        <v>3.5087719298245612E-2</v>
      </c>
      <c r="U115" s="37">
        <f t="shared" si="4"/>
        <v>2.1052631578947368E-2</v>
      </c>
      <c r="V115" s="37">
        <f t="shared" si="4"/>
        <v>2.8070175438596492E-2</v>
      </c>
      <c r="W115" s="37">
        <f t="shared" si="4"/>
        <v>3.5087719298245615E-3</v>
      </c>
      <c r="X115" s="37">
        <f t="shared" si="4"/>
        <v>1.0526315789473684E-2</v>
      </c>
      <c r="Y115" s="37">
        <f t="shared" si="4"/>
        <v>3.1578947368421054E-2</v>
      </c>
      <c r="Z115" s="37">
        <f t="shared" si="4"/>
        <v>0</v>
      </c>
      <c r="AA115" s="37">
        <f t="shared" si="4"/>
        <v>1.7543859649122806E-2</v>
      </c>
      <c r="AB115" s="37">
        <f t="shared" ref="AB115:AG115" si="5">AB114/AB116</f>
        <v>0.24210526315789474</v>
      </c>
      <c r="AC115" s="37">
        <f t="shared" si="5"/>
        <v>1.0526315789473684E-2</v>
      </c>
      <c r="AD115" s="37">
        <f t="shared" si="5"/>
        <v>1.7543859649122806E-2</v>
      </c>
      <c r="AE115" s="37">
        <f t="shared" si="5"/>
        <v>3.5087719298245615E-3</v>
      </c>
      <c r="AF115" s="37">
        <f t="shared" si="5"/>
        <v>7.0175438596491229E-3</v>
      </c>
      <c r="AG115" s="37">
        <f t="shared" si="5"/>
        <v>3.5087719298245615E-3</v>
      </c>
      <c r="AH115" s="37">
        <f>AH114/AH116</f>
        <v>1</v>
      </c>
      <c r="AI115" s="29" t="s">
        <v>14</v>
      </c>
    </row>
    <row r="116" spans="5:35" ht="16" customHeight="1" x14ac:dyDescent="0.2">
      <c r="K116" s="1" t="s">
        <v>11</v>
      </c>
      <c r="L116" s="31">
        <f>COUNTIF(M4:M99,"●")</f>
        <v>21</v>
      </c>
      <c r="M116" s="31"/>
      <c r="O116" s="38">
        <f>$J114</f>
        <v>285</v>
      </c>
      <c r="P116" s="38">
        <f t="shared" ref="P116:AH116" si="6">$J114</f>
        <v>285</v>
      </c>
      <c r="Q116" s="38">
        <f t="shared" si="6"/>
        <v>285</v>
      </c>
      <c r="R116" s="38">
        <f t="shared" si="6"/>
        <v>285</v>
      </c>
      <c r="S116" s="38">
        <f t="shared" si="6"/>
        <v>285</v>
      </c>
      <c r="T116" s="38">
        <f t="shared" si="6"/>
        <v>285</v>
      </c>
      <c r="U116" s="38">
        <f t="shared" si="6"/>
        <v>285</v>
      </c>
      <c r="V116" s="38">
        <f t="shared" si="6"/>
        <v>285</v>
      </c>
      <c r="W116" s="38">
        <f>$J114</f>
        <v>285</v>
      </c>
      <c r="X116" s="38">
        <f>$J114</f>
        <v>285</v>
      </c>
      <c r="Y116" s="38">
        <f>$J114</f>
        <v>285</v>
      </c>
      <c r="Z116" s="38">
        <f>$J114</f>
        <v>285</v>
      </c>
      <c r="AA116" s="38">
        <f t="shared" si="6"/>
        <v>285</v>
      </c>
      <c r="AB116" s="38">
        <f>$J114</f>
        <v>285</v>
      </c>
      <c r="AC116" s="38">
        <f t="shared" si="6"/>
        <v>285</v>
      </c>
      <c r="AD116" s="38">
        <f t="shared" si="6"/>
        <v>285</v>
      </c>
      <c r="AE116" s="38">
        <f t="shared" si="6"/>
        <v>285</v>
      </c>
      <c r="AF116" s="38">
        <f t="shared" si="6"/>
        <v>285</v>
      </c>
      <c r="AG116" s="38">
        <f t="shared" si="6"/>
        <v>285</v>
      </c>
      <c r="AH116" s="38">
        <f t="shared" si="6"/>
        <v>285</v>
      </c>
    </row>
    <row r="117" spans="5:35" ht="16" customHeight="1" x14ac:dyDescent="0.2">
      <c r="K117" s="1" t="s">
        <v>12</v>
      </c>
      <c r="L117" s="31">
        <f>COUNTIF(M4:M99,"△")</f>
        <v>3</v>
      </c>
      <c r="M117" s="31"/>
      <c r="O117" s="35">
        <f>$L118</f>
        <v>93</v>
      </c>
      <c r="P117" s="35">
        <f>$L118</f>
        <v>93</v>
      </c>
      <c r="Q117" s="35">
        <f>$L118</f>
        <v>93</v>
      </c>
      <c r="R117" s="35">
        <f>$L118</f>
        <v>93</v>
      </c>
      <c r="S117" s="35">
        <f>$L118</f>
        <v>93</v>
      </c>
      <c r="T117" s="35">
        <f>$L118-12</f>
        <v>81</v>
      </c>
      <c r="U117" s="35">
        <f>$L118-12</f>
        <v>81</v>
      </c>
      <c r="V117" s="35">
        <f>$L118-26</f>
        <v>67</v>
      </c>
      <c r="W117" s="35">
        <f>$L118-68</f>
        <v>25</v>
      </c>
      <c r="X117" s="35">
        <f>$L118-75</f>
        <v>18</v>
      </c>
      <c r="Y117" s="35">
        <f>$L118-75</f>
        <v>18</v>
      </c>
      <c r="Z117" s="35">
        <f>$L118-88</f>
        <v>5</v>
      </c>
      <c r="AA117" s="35">
        <f t="shared" ref="AA117:AF117" si="7">$L118</f>
        <v>93</v>
      </c>
      <c r="AB117" s="35">
        <f t="shared" si="7"/>
        <v>93</v>
      </c>
      <c r="AC117" s="35">
        <f t="shared" si="7"/>
        <v>93</v>
      </c>
      <c r="AD117" s="35">
        <f t="shared" si="7"/>
        <v>93</v>
      </c>
      <c r="AE117" s="35">
        <f t="shared" si="7"/>
        <v>93</v>
      </c>
      <c r="AF117" s="35">
        <f t="shared" si="7"/>
        <v>93</v>
      </c>
      <c r="AG117" s="35">
        <f>B17</f>
        <v>14</v>
      </c>
      <c r="AH117" s="35">
        <f>$L118</f>
        <v>93</v>
      </c>
    </row>
    <row r="118" spans="5:35" ht="16" customHeight="1" x14ac:dyDescent="0.2">
      <c r="L118" s="31">
        <f>SUM(L115:L117)</f>
        <v>93</v>
      </c>
      <c r="M118" s="31"/>
      <c r="O118" s="119">
        <f t="shared" ref="O118:AA118" si="8">O117/O114</f>
        <v>1.6909090909090909</v>
      </c>
      <c r="P118" s="119">
        <f t="shared" si="8"/>
        <v>4.8947368421052628</v>
      </c>
      <c r="Q118" s="119">
        <f t="shared" si="8"/>
        <v>1.6607142857142858</v>
      </c>
      <c r="R118" s="119">
        <f t="shared" si="8"/>
        <v>7.75</v>
      </c>
      <c r="S118" s="119">
        <f t="shared" si="8"/>
        <v>4.6500000000000004</v>
      </c>
      <c r="T118" s="119">
        <f t="shared" ref="T118:Z118" si="9">T117/T114</f>
        <v>8.1</v>
      </c>
      <c r="U118" s="119">
        <f t="shared" si="9"/>
        <v>13.5</v>
      </c>
      <c r="V118" s="119">
        <f t="shared" si="9"/>
        <v>8.375</v>
      </c>
      <c r="W118" s="119">
        <f t="shared" si="9"/>
        <v>25</v>
      </c>
      <c r="X118" s="119">
        <f t="shared" si="9"/>
        <v>6</v>
      </c>
      <c r="Y118" s="119">
        <f t="shared" si="9"/>
        <v>2</v>
      </c>
      <c r="Z118" s="119" t="e">
        <f t="shared" si="9"/>
        <v>#DIV/0!</v>
      </c>
      <c r="AA118" s="119">
        <f t="shared" si="8"/>
        <v>18.600000000000001</v>
      </c>
      <c r="AB118" s="119">
        <f t="shared" ref="AB118:AH118" si="10">AB117/AB114</f>
        <v>1.3478260869565217</v>
      </c>
      <c r="AC118" s="119">
        <f t="shared" si="10"/>
        <v>31</v>
      </c>
      <c r="AD118" s="119">
        <f t="shared" si="10"/>
        <v>18.600000000000001</v>
      </c>
      <c r="AE118" s="119">
        <f t="shared" si="10"/>
        <v>93</v>
      </c>
      <c r="AF118" s="119">
        <f t="shared" si="10"/>
        <v>46.5</v>
      </c>
      <c r="AG118" s="119">
        <f t="shared" si="10"/>
        <v>14</v>
      </c>
      <c r="AH118" s="119">
        <f t="shared" si="10"/>
        <v>0.32631578947368423</v>
      </c>
      <c r="AI118" s="32" t="s">
        <v>172</v>
      </c>
    </row>
    <row r="119" spans="5:35" ht="16" customHeight="1" x14ac:dyDescent="0.2">
      <c r="M119" s="31"/>
      <c r="O119" s="120">
        <f t="shared" ref="O119:AA119" si="11">O114/O117</f>
        <v>0.59139784946236562</v>
      </c>
      <c r="P119" s="120">
        <f t="shared" si="11"/>
        <v>0.20430107526881722</v>
      </c>
      <c r="Q119" s="120">
        <f t="shared" si="11"/>
        <v>0.60215053763440862</v>
      </c>
      <c r="R119" s="120">
        <f t="shared" si="11"/>
        <v>0.12903225806451613</v>
      </c>
      <c r="S119" s="120">
        <f t="shared" si="11"/>
        <v>0.21505376344086022</v>
      </c>
      <c r="T119" s="120">
        <f t="shared" si="11"/>
        <v>0.12345679012345678</v>
      </c>
      <c r="U119" s="120">
        <f t="shared" si="11"/>
        <v>7.407407407407407E-2</v>
      </c>
      <c r="V119" s="120">
        <f t="shared" si="11"/>
        <v>0.11940298507462686</v>
      </c>
      <c r="W119" s="120">
        <f t="shared" si="11"/>
        <v>0.04</v>
      </c>
      <c r="X119" s="120">
        <f t="shared" si="11"/>
        <v>0.16666666666666666</v>
      </c>
      <c r="Y119" s="120">
        <f t="shared" si="11"/>
        <v>0.5</v>
      </c>
      <c r="Z119" s="120">
        <f t="shared" si="11"/>
        <v>0</v>
      </c>
      <c r="AA119" s="120">
        <f t="shared" si="11"/>
        <v>5.3763440860215055E-2</v>
      </c>
      <c r="AB119" s="120">
        <f t="shared" ref="AB119:AG119" si="12">AB114/AB117</f>
        <v>0.74193548387096775</v>
      </c>
      <c r="AC119" s="120">
        <f t="shared" si="12"/>
        <v>3.2258064516129031E-2</v>
      </c>
      <c r="AD119" s="120">
        <f t="shared" si="12"/>
        <v>5.3763440860215055E-2</v>
      </c>
      <c r="AE119" s="120">
        <f t="shared" si="12"/>
        <v>1.0752688172043012E-2</v>
      </c>
      <c r="AF119" s="120">
        <f t="shared" si="12"/>
        <v>2.1505376344086023E-2</v>
      </c>
      <c r="AG119" s="120">
        <f t="shared" si="12"/>
        <v>7.1428571428571425E-2</v>
      </c>
      <c r="AH119" s="120">
        <f>AH114/AH117</f>
        <v>3.064516129032258</v>
      </c>
      <c r="AI119" s="29" t="s">
        <v>173</v>
      </c>
    </row>
  </sheetData>
  <mergeCells count="250">
    <mergeCell ref="E107:G107"/>
    <mergeCell ref="E108:G108"/>
    <mergeCell ref="E109:G109"/>
    <mergeCell ref="E111:G111"/>
    <mergeCell ref="H107:M107"/>
    <mergeCell ref="H108:M108"/>
    <mergeCell ref="H109:M109"/>
    <mergeCell ref="H111:M111"/>
    <mergeCell ref="E110:G110"/>
    <mergeCell ref="H110:M110"/>
    <mergeCell ref="E100:G100"/>
    <mergeCell ref="E101:G101"/>
    <mergeCell ref="E102:G102"/>
    <mergeCell ref="E103:G103"/>
    <mergeCell ref="E104:G104"/>
    <mergeCell ref="E105:G105"/>
    <mergeCell ref="E106:G106"/>
    <mergeCell ref="H100:M100"/>
    <mergeCell ref="H101:M101"/>
    <mergeCell ref="H102:M102"/>
    <mergeCell ref="H103:M103"/>
    <mergeCell ref="H104:M104"/>
    <mergeCell ref="H105:M105"/>
    <mergeCell ref="H106:M106"/>
    <mergeCell ref="H95:H99"/>
    <mergeCell ref="G95:G99"/>
    <mergeCell ref="F95:F99"/>
    <mergeCell ref="E95:E99"/>
    <mergeCell ref="D86:D99"/>
    <mergeCell ref="C95:C99"/>
    <mergeCell ref="H86:H89"/>
    <mergeCell ref="G86:G89"/>
    <mergeCell ref="F86:F89"/>
    <mergeCell ref="E86:E89"/>
    <mergeCell ref="C86:C89"/>
    <mergeCell ref="G90:G92"/>
    <mergeCell ref="F90:F92"/>
    <mergeCell ref="E90:E92"/>
    <mergeCell ref="C90:C92"/>
    <mergeCell ref="E93:E94"/>
    <mergeCell ref="F93:F94"/>
    <mergeCell ref="G93:G94"/>
    <mergeCell ref="H90:H94"/>
    <mergeCell ref="C93:C94"/>
    <mergeCell ref="N67:N68"/>
    <mergeCell ref="H65:H69"/>
    <mergeCell ref="I67:I68"/>
    <mergeCell ref="D70:D80"/>
    <mergeCell ref="M67:M68"/>
    <mergeCell ref="AA67:AA68"/>
    <mergeCell ref="AB67:AB68"/>
    <mergeCell ref="AC67:AC68"/>
    <mergeCell ref="AD67:AD68"/>
    <mergeCell ref="P67:P68"/>
    <mergeCell ref="Q67:Q68"/>
    <mergeCell ref="R67:R68"/>
    <mergeCell ref="S67:S68"/>
    <mergeCell ref="T67:T68"/>
    <mergeCell ref="U67:U68"/>
    <mergeCell ref="V67:V68"/>
    <mergeCell ref="O67:O68"/>
    <mergeCell ref="E70:E73"/>
    <mergeCell ref="AF67:AF68"/>
    <mergeCell ref="AG67:AG68"/>
    <mergeCell ref="AH67:AH68"/>
    <mergeCell ref="W32:W33"/>
    <mergeCell ref="X32:X33"/>
    <mergeCell ref="Y32:Y33"/>
    <mergeCell ref="Y67:Y68"/>
    <mergeCell ref="AG43:AG44"/>
    <mergeCell ref="AH43:AH44"/>
    <mergeCell ref="AF43:AF44"/>
    <mergeCell ref="AE43:AE44"/>
    <mergeCell ref="AD43:AD44"/>
    <mergeCell ref="AC43:AC44"/>
    <mergeCell ref="W67:W68"/>
    <mergeCell ref="X67:X68"/>
    <mergeCell ref="W43:W44"/>
    <mergeCell ref="X43:X44"/>
    <mergeCell ref="Y43:Y44"/>
    <mergeCell ref="AE67:AE68"/>
    <mergeCell ref="H50:H55"/>
    <mergeCell ref="G50:G55"/>
    <mergeCell ref="F50:F55"/>
    <mergeCell ref="E50:E55"/>
    <mergeCell ref="D42:D55"/>
    <mergeCell ref="C50:C55"/>
    <mergeCell ref="H60:H63"/>
    <mergeCell ref="G60:G63"/>
    <mergeCell ref="F60:F63"/>
    <mergeCell ref="E60:E63"/>
    <mergeCell ref="H58:H59"/>
    <mergeCell ref="G58:G59"/>
    <mergeCell ref="F58:F59"/>
    <mergeCell ref="E58:E59"/>
    <mergeCell ref="H45:H46"/>
    <mergeCell ref="H43:H44"/>
    <mergeCell ref="E45:E47"/>
    <mergeCell ref="E56:E57"/>
    <mergeCell ref="G56:G57"/>
    <mergeCell ref="D56:D63"/>
    <mergeCell ref="C60:C63"/>
    <mergeCell ref="O32:O33"/>
    <mergeCell ref="P32:P33"/>
    <mergeCell ref="C36:C38"/>
    <mergeCell ref="C39:C41"/>
    <mergeCell ref="F39:F41"/>
    <mergeCell ref="H39:H41"/>
    <mergeCell ref="G36:G41"/>
    <mergeCell ref="F36:F38"/>
    <mergeCell ref="E39:E41"/>
    <mergeCell ref="D30:D41"/>
    <mergeCell ref="E36:E38"/>
    <mergeCell ref="H36:H37"/>
    <mergeCell ref="E30:E31"/>
    <mergeCell ref="F30:F31"/>
    <mergeCell ref="B32:B33"/>
    <mergeCell ref="AG32:AG33"/>
    <mergeCell ref="AA32:AA33"/>
    <mergeCell ref="AH32:AH33"/>
    <mergeCell ref="C30:C31"/>
    <mergeCell ref="C32:C35"/>
    <mergeCell ref="AF32:AF33"/>
    <mergeCell ref="AE32:AE33"/>
    <mergeCell ref="T32:T33"/>
    <mergeCell ref="U32:U33"/>
    <mergeCell ref="V32:V33"/>
    <mergeCell ref="Q32:Q33"/>
    <mergeCell ref="R32:R33"/>
    <mergeCell ref="S32:S33"/>
    <mergeCell ref="AD32:AD33"/>
    <mergeCell ref="AC32:AC33"/>
    <mergeCell ref="I32:I33"/>
    <mergeCell ref="H30:H35"/>
    <mergeCell ref="G30:G35"/>
    <mergeCell ref="F32:F35"/>
    <mergeCell ref="E32:E35"/>
    <mergeCell ref="M32:M33"/>
    <mergeCell ref="N32:N33"/>
    <mergeCell ref="AB32:AB33"/>
    <mergeCell ref="D2:N2"/>
    <mergeCell ref="D3:E3"/>
    <mergeCell ref="J3:M3"/>
    <mergeCell ref="G4:G5"/>
    <mergeCell ref="H4:H5"/>
    <mergeCell ref="F4:F5"/>
    <mergeCell ref="E4:E5"/>
    <mergeCell ref="D4:D9"/>
    <mergeCell ref="G6:G7"/>
    <mergeCell ref="H6:H7"/>
    <mergeCell ref="G8:G9"/>
    <mergeCell ref="H8:H9"/>
    <mergeCell ref="F6:F7"/>
    <mergeCell ref="F8:F9"/>
    <mergeCell ref="H16:H17"/>
    <mergeCell ref="H12:H15"/>
    <mergeCell ref="H10:H11"/>
    <mergeCell ref="C16:C17"/>
    <mergeCell ref="G16:G17"/>
    <mergeCell ref="C4:C5"/>
    <mergeCell ref="C6:C7"/>
    <mergeCell ref="C8:C9"/>
    <mergeCell ref="C10:C11"/>
    <mergeCell ref="E6:E7"/>
    <mergeCell ref="E8:E9"/>
    <mergeCell ref="E10:E11"/>
    <mergeCell ref="C12:C15"/>
    <mergeCell ref="E12:E15"/>
    <mergeCell ref="F12:F15"/>
    <mergeCell ref="G12:G15"/>
    <mergeCell ref="F16:F17"/>
    <mergeCell ref="E16:E17"/>
    <mergeCell ref="D10:D15"/>
    <mergeCell ref="G10:G11"/>
    <mergeCell ref="F10:F11"/>
    <mergeCell ref="D16:D17"/>
    <mergeCell ref="C27:C29"/>
    <mergeCell ref="E27:E29"/>
    <mergeCell ref="F27:F29"/>
    <mergeCell ref="G27:G29"/>
    <mergeCell ref="H27:H29"/>
    <mergeCell ref="D18:D29"/>
    <mergeCell ref="F21:F22"/>
    <mergeCell ref="G21:G22"/>
    <mergeCell ref="E21:E22"/>
    <mergeCell ref="C21:C22"/>
    <mergeCell ref="G23:G26"/>
    <mergeCell ref="F23:F26"/>
    <mergeCell ref="E23:E26"/>
    <mergeCell ref="H23:H26"/>
    <mergeCell ref="C23:C26"/>
    <mergeCell ref="C18:C20"/>
    <mergeCell ref="H18:H20"/>
    <mergeCell ref="G18:G20"/>
    <mergeCell ref="F18:F20"/>
    <mergeCell ref="E18:E20"/>
    <mergeCell ref="M43:M44"/>
    <mergeCell ref="N43:N44"/>
    <mergeCell ref="AB43:AB44"/>
    <mergeCell ref="O43:O44"/>
    <mergeCell ref="P43:P44"/>
    <mergeCell ref="I43:I44"/>
    <mergeCell ref="AA43:AA44"/>
    <mergeCell ref="T43:T44"/>
    <mergeCell ref="U43:U44"/>
    <mergeCell ref="V43:V44"/>
    <mergeCell ref="Q43:Q44"/>
    <mergeCell ref="R43:R44"/>
    <mergeCell ref="S43:S44"/>
    <mergeCell ref="B43:B44"/>
    <mergeCell ref="G48:G49"/>
    <mergeCell ref="F48:F49"/>
    <mergeCell ref="E48:E49"/>
    <mergeCell ref="C43:C44"/>
    <mergeCell ref="E43:E44"/>
    <mergeCell ref="F43:F44"/>
    <mergeCell ref="G43:G44"/>
    <mergeCell ref="B67:B68"/>
    <mergeCell ref="F45:F47"/>
    <mergeCell ref="G45:G47"/>
    <mergeCell ref="C45:C47"/>
    <mergeCell ref="C48:C49"/>
    <mergeCell ref="C56:C57"/>
    <mergeCell ref="C58:C59"/>
    <mergeCell ref="F56:F57"/>
    <mergeCell ref="G65:G69"/>
    <mergeCell ref="F65:F69"/>
    <mergeCell ref="E65:E69"/>
    <mergeCell ref="D64:D69"/>
    <mergeCell ref="C65:C69"/>
    <mergeCell ref="G82:G85"/>
    <mergeCell ref="H82:H85"/>
    <mergeCell ref="F82:F85"/>
    <mergeCell ref="E82:E85"/>
    <mergeCell ref="C82:C85"/>
    <mergeCell ref="D81:D85"/>
    <mergeCell ref="C70:C73"/>
    <mergeCell ref="C75:C76"/>
    <mergeCell ref="C77:C80"/>
    <mergeCell ref="G70:G73"/>
    <mergeCell ref="H70:H73"/>
    <mergeCell ref="E77:E80"/>
    <mergeCell ref="F77:F80"/>
    <mergeCell ref="G77:G80"/>
    <mergeCell ref="H77:H80"/>
    <mergeCell ref="E75:E76"/>
    <mergeCell ref="F75:F76"/>
    <mergeCell ref="G75:G76"/>
    <mergeCell ref="H75:H76"/>
    <mergeCell ref="F70:F73"/>
  </mergeCells>
  <phoneticPr fontId="1"/>
  <pageMargins left="0.19685039370078741" right="0.19685039370078741" top="0.86614173228346458" bottom="0.19685039370078741" header="0.51181102362204722" footer="0.51181102362204722"/>
  <pageSetup paperSize="9" scale="10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C138"/>
  <sheetViews>
    <sheetView zoomScale="80" zoomScaleNormal="80" workbookViewId="0">
      <pane ySplit="3" topLeftCell="A130" activePane="bottomLeft" state="frozen"/>
      <selection pane="bottomLeft" activeCell="H141" sqref="H141"/>
    </sheetView>
  </sheetViews>
  <sheetFormatPr defaultColWidth="9" defaultRowHeight="16" customHeight="1" x14ac:dyDescent="0.2"/>
  <cols>
    <col min="1" max="1" width="1.7265625" style="1" customWidth="1"/>
    <col min="2" max="2" width="5.08984375" style="1" bestFit="1" customWidth="1"/>
    <col min="3" max="3" width="3.7265625" style="1" customWidth="1"/>
    <col min="4" max="5" width="6.36328125" style="1" customWidth="1"/>
    <col min="6" max="6" width="13.36328125" style="1" customWidth="1"/>
    <col min="7" max="7" width="27.453125" style="1" customWidth="1"/>
    <col min="8" max="8" width="31.81640625" style="1" customWidth="1"/>
    <col min="9" max="9" width="18.90625" style="1" customWidth="1"/>
    <col min="10" max="10" width="5.36328125" style="31" bestFit="1" customWidth="1"/>
    <col min="11" max="11" width="4.08984375" style="1" customWidth="1"/>
    <col min="12" max="12" width="5.08984375" style="31" customWidth="1"/>
    <col min="13" max="13" width="6.08984375" style="1" customWidth="1"/>
    <col min="14" max="14" width="48.453125" style="32" customWidth="1"/>
    <col min="15" max="28" width="9.453125" style="1" customWidth="1"/>
    <col min="29" max="16384" width="9" style="1"/>
  </cols>
  <sheetData>
    <row r="2" spans="2:28" ht="35.25" customHeight="1" thickBot="1" x14ac:dyDescent="0.25">
      <c r="D2" s="761" t="s">
        <v>719</v>
      </c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2:28" ht="16" customHeight="1" thickTop="1" thickBot="1" x14ac:dyDescent="0.25">
      <c r="C3" s="2"/>
      <c r="D3" s="763" t="s">
        <v>0</v>
      </c>
      <c r="E3" s="764"/>
      <c r="F3" s="201" t="s">
        <v>6</v>
      </c>
      <c r="G3" s="201" t="s">
        <v>1</v>
      </c>
      <c r="H3" s="201" t="s">
        <v>2</v>
      </c>
      <c r="I3" s="3" t="s">
        <v>3</v>
      </c>
      <c r="J3" s="796" t="s">
        <v>4</v>
      </c>
      <c r="K3" s="796"/>
      <c r="L3" s="796"/>
      <c r="M3" s="796"/>
      <c r="N3" s="4" t="s">
        <v>5</v>
      </c>
      <c r="O3" s="1" t="s">
        <v>128</v>
      </c>
      <c r="P3" s="1" t="s">
        <v>61</v>
      </c>
      <c r="Q3" s="1" t="s">
        <v>60</v>
      </c>
      <c r="R3" s="1" t="s">
        <v>136</v>
      </c>
      <c r="S3" s="1" t="s">
        <v>99</v>
      </c>
      <c r="T3" s="1" t="s">
        <v>68</v>
      </c>
      <c r="U3" s="1" t="s">
        <v>398</v>
      </c>
      <c r="V3" s="1" t="s">
        <v>118</v>
      </c>
      <c r="W3" s="1" t="s">
        <v>762</v>
      </c>
      <c r="X3" s="1" t="s">
        <v>830</v>
      </c>
      <c r="Y3" s="1" t="s">
        <v>933</v>
      </c>
      <c r="Z3" s="1" t="s">
        <v>1111</v>
      </c>
      <c r="AA3" s="1" t="s">
        <v>42</v>
      </c>
    </row>
    <row r="4" spans="2:28" ht="16.5" customHeight="1" thickTop="1" x14ac:dyDescent="0.2">
      <c r="B4" s="1">
        <v>1</v>
      </c>
      <c r="C4" s="730">
        <v>1</v>
      </c>
      <c r="D4" s="838" t="s">
        <v>720</v>
      </c>
      <c r="E4" s="852" t="s">
        <v>721</v>
      </c>
      <c r="F4" s="852" t="s">
        <v>731</v>
      </c>
      <c r="G4" s="852" t="s">
        <v>722</v>
      </c>
      <c r="H4" s="852" t="s">
        <v>1882</v>
      </c>
      <c r="I4" s="3" t="s">
        <v>723</v>
      </c>
      <c r="J4" s="198">
        <v>4</v>
      </c>
      <c r="K4" s="90" t="s">
        <v>730</v>
      </c>
      <c r="L4" s="198">
        <v>0</v>
      </c>
      <c r="M4" s="3" t="s">
        <v>733</v>
      </c>
      <c r="N4" s="202" t="s">
        <v>734</v>
      </c>
      <c r="P4" s="1">
        <v>2</v>
      </c>
      <c r="T4" s="1">
        <v>2</v>
      </c>
      <c r="AB4" s="1">
        <f t="shared" ref="AB4:AB20" si="0">SUM(O4:AA4)</f>
        <v>4</v>
      </c>
    </row>
    <row r="5" spans="2:28" ht="16.5" customHeight="1" x14ac:dyDescent="0.2">
      <c r="B5" s="1">
        <v>2</v>
      </c>
      <c r="C5" s="730"/>
      <c r="D5" s="839"/>
      <c r="E5" s="843"/>
      <c r="F5" s="843"/>
      <c r="G5" s="843"/>
      <c r="H5" s="843"/>
      <c r="I5" s="45" t="s">
        <v>724</v>
      </c>
      <c r="J5" s="205">
        <v>7</v>
      </c>
      <c r="K5" s="47" t="s">
        <v>730</v>
      </c>
      <c r="L5" s="205">
        <v>1</v>
      </c>
      <c r="M5" s="45" t="s">
        <v>733</v>
      </c>
      <c r="N5" s="206" t="s">
        <v>735</v>
      </c>
      <c r="O5" s="1">
        <v>5</v>
      </c>
      <c r="P5" s="1">
        <v>1</v>
      </c>
      <c r="R5" s="1">
        <v>1</v>
      </c>
      <c r="AB5" s="1">
        <f t="shared" si="0"/>
        <v>7</v>
      </c>
    </row>
    <row r="6" spans="2:28" ht="16.5" customHeight="1" x14ac:dyDescent="0.2">
      <c r="B6" s="1">
        <v>3</v>
      </c>
      <c r="C6" s="730"/>
      <c r="D6" s="839"/>
      <c r="E6" s="843"/>
      <c r="F6" s="843"/>
      <c r="G6" s="843"/>
      <c r="H6" s="843"/>
      <c r="I6" s="45" t="s">
        <v>723</v>
      </c>
      <c r="J6" s="205">
        <v>8</v>
      </c>
      <c r="K6" s="47" t="s">
        <v>730</v>
      </c>
      <c r="L6" s="205">
        <v>0</v>
      </c>
      <c r="M6" s="45" t="s">
        <v>733</v>
      </c>
      <c r="N6" s="206" t="s">
        <v>736</v>
      </c>
      <c r="O6" s="1">
        <v>1</v>
      </c>
      <c r="P6" s="1">
        <v>2</v>
      </c>
      <c r="Q6" s="1">
        <v>2</v>
      </c>
      <c r="T6" s="1">
        <v>2</v>
      </c>
      <c r="U6" s="1">
        <v>1</v>
      </c>
      <c r="AB6" s="1">
        <f t="shared" si="0"/>
        <v>8</v>
      </c>
    </row>
    <row r="7" spans="2:28" ht="16.5" customHeight="1" x14ac:dyDescent="0.2">
      <c r="B7" s="1">
        <v>4</v>
      </c>
      <c r="C7" s="730"/>
      <c r="D7" s="839"/>
      <c r="E7" s="843"/>
      <c r="F7" s="843"/>
      <c r="G7" s="843"/>
      <c r="H7" s="843"/>
      <c r="I7" s="72" t="s">
        <v>725</v>
      </c>
      <c r="J7" s="203">
        <v>3</v>
      </c>
      <c r="K7" s="74" t="s">
        <v>730</v>
      </c>
      <c r="L7" s="203">
        <v>2</v>
      </c>
      <c r="M7" s="72" t="s">
        <v>733</v>
      </c>
      <c r="N7" s="204" t="s">
        <v>740</v>
      </c>
      <c r="O7" s="1">
        <v>3</v>
      </c>
      <c r="AB7" s="1">
        <f t="shared" si="0"/>
        <v>3</v>
      </c>
    </row>
    <row r="8" spans="2:28" ht="16.5" customHeight="1" x14ac:dyDescent="0.2">
      <c r="B8" s="1">
        <v>5</v>
      </c>
      <c r="C8" s="730">
        <v>2</v>
      </c>
      <c r="D8" s="839"/>
      <c r="E8" s="843" t="s">
        <v>237</v>
      </c>
      <c r="F8" s="843" t="s">
        <v>739</v>
      </c>
      <c r="G8" s="841" t="s">
        <v>1948</v>
      </c>
      <c r="H8" s="859" t="s">
        <v>1883</v>
      </c>
      <c r="I8" s="40" t="s">
        <v>726</v>
      </c>
      <c r="J8" s="207">
        <v>2</v>
      </c>
      <c r="K8" s="42" t="s">
        <v>730</v>
      </c>
      <c r="L8" s="207">
        <v>1</v>
      </c>
      <c r="M8" s="40" t="s">
        <v>8</v>
      </c>
      <c r="N8" s="208" t="s">
        <v>757</v>
      </c>
      <c r="Q8" s="1">
        <v>1</v>
      </c>
      <c r="R8" s="1">
        <v>1</v>
      </c>
      <c r="AB8" s="1">
        <f t="shared" si="0"/>
        <v>2</v>
      </c>
    </row>
    <row r="9" spans="2:28" ht="16.5" customHeight="1" x14ac:dyDescent="0.2">
      <c r="B9" s="1">
        <v>6</v>
      </c>
      <c r="C9" s="730"/>
      <c r="D9" s="839"/>
      <c r="E9" s="843"/>
      <c r="F9" s="843"/>
      <c r="G9" s="841"/>
      <c r="H9" s="859"/>
      <c r="I9" s="45" t="s">
        <v>727</v>
      </c>
      <c r="J9" s="205">
        <v>7</v>
      </c>
      <c r="K9" s="47" t="s">
        <v>730</v>
      </c>
      <c r="L9" s="205">
        <v>4</v>
      </c>
      <c r="M9" s="45" t="s">
        <v>8</v>
      </c>
      <c r="N9" s="206" t="s">
        <v>741</v>
      </c>
      <c r="O9" s="1">
        <v>3</v>
      </c>
      <c r="S9" s="1">
        <v>3</v>
      </c>
      <c r="T9" s="1">
        <v>1</v>
      </c>
      <c r="AB9" s="1">
        <f t="shared" si="0"/>
        <v>7</v>
      </c>
    </row>
    <row r="10" spans="2:28" ht="16.5" customHeight="1" x14ac:dyDescent="0.2">
      <c r="B10" s="1">
        <v>7</v>
      </c>
      <c r="C10" s="730"/>
      <c r="D10" s="839"/>
      <c r="E10" s="843"/>
      <c r="F10" s="843"/>
      <c r="G10" s="841"/>
      <c r="H10" s="859"/>
      <c r="I10" s="45" t="s">
        <v>728</v>
      </c>
      <c r="J10" s="205">
        <v>7</v>
      </c>
      <c r="K10" s="47" t="s">
        <v>730</v>
      </c>
      <c r="L10" s="205">
        <v>1</v>
      </c>
      <c r="M10" s="45" t="s">
        <v>8</v>
      </c>
      <c r="N10" s="206" t="s">
        <v>742</v>
      </c>
      <c r="O10" s="1">
        <v>3</v>
      </c>
      <c r="P10" s="1">
        <v>1</v>
      </c>
      <c r="T10" s="1">
        <v>1</v>
      </c>
      <c r="U10" s="1">
        <v>1</v>
      </c>
      <c r="V10" s="1">
        <v>1</v>
      </c>
      <c r="AB10" s="1">
        <f t="shared" si="0"/>
        <v>7</v>
      </c>
    </row>
    <row r="11" spans="2:28" ht="16.5" customHeight="1" x14ac:dyDescent="0.2">
      <c r="B11" s="1">
        <v>8</v>
      </c>
      <c r="C11" s="730"/>
      <c r="D11" s="839"/>
      <c r="E11" s="843"/>
      <c r="F11" s="843"/>
      <c r="G11" s="841"/>
      <c r="H11" s="859"/>
      <c r="I11" s="72" t="s">
        <v>729</v>
      </c>
      <c r="J11" s="203">
        <v>4</v>
      </c>
      <c r="K11" s="74" t="s">
        <v>730</v>
      </c>
      <c r="L11" s="203">
        <v>2</v>
      </c>
      <c r="M11" s="72" t="s">
        <v>755</v>
      </c>
      <c r="N11" s="204" t="s">
        <v>743</v>
      </c>
      <c r="O11" s="1">
        <v>1</v>
      </c>
      <c r="R11" s="1">
        <v>3</v>
      </c>
      <c r="AB11" s="1">
        <f t="shared" si="0"/>
        <v>4</v>
      </c>
    </row>
    <row r="12" spans="2:28" ht="16.5" customHeight="1" x14ac:dyDescent="0.2">
      <c r="B12" s="1">
        <v>9</v>
      </c>
      <c r="C12" s="730">
        <v>3</v>
      </c>
      <c r="D12" s="839"/>
      <c r="E12" s="843" t="s">
        <v>737</v>
      </c>
      <c r="F12" s="843" t="s">
        <v>20</v>
      </c>
      <c r="G12" s="841" t="s">
        <v>738</v>
      </c>
      <c r="H12" s="859" t="s">
        <v>1873</v>
      </c>
      <c r="I12" s="40" t="s">
        <v>749</v>
      </c>
      <c r="J12" s="207">
        <v>11</v>
      </c>
      <c r="K12" s="42" t="s">
        <v>730</v>
      </c>
      <c r="L12" s="207">
        <v>0</v>
      </c>
      <c r="M12" s="40" t="s">
        <v>756</v>
      </c>
      <c r="N12" s="208" t="s">
        <v>765</v>
      </c>
      <c r="O12" s="1">
        <v>3</v>
      </c>
      <c r="P12" s="1">
        <v>2</v>
      </c>
      <c r="Q12" s="1">
        <v>3</v>
      </c>
      <c r="T12" s="1">
        <v>3</v>
      </c>
      <c r="AB12" s="1">
        <f t="shared" si="0"/>
        <v>11</v>
      </c>
    </row>
    <row r="13" spans="2:28" ht="16.5" customHeight="1" x14ac:dyDescent="0.2">
      <c r="B13" s="1">
        <v>10</v>
      </c>
      <c r="C13" s="730"/>
      <c r="D13" s="839"/>
      <c r="E13" s="843"/>
      <c r="F13" s="843"/>
      <c r="G13" s="841"/>
      <c r="H13" s="859"/>
      <c r="I13" s="45" t="s">
        <v>750</v>
      </c>
      <c r="J13" s="205">
        <v>3</v>
      </c>
      <c r="K13" s="47" t="s">
        <v>7</v>
      </c>
      <c r="L13" s="205">
        <v>1</v>
      </c>
      <c r="M13" s="45" t="s">
        <v>756</v>
      </c>
      <c r="N13" s="206" t="s">
        <v>777</v>
      </c>
      <c r="O13" s="1">
        <v>2</v>
      </c>
      <c r="P13" s="1">
        <v>1</v>
      </c>
      <c r="AB13" s="1">
        <f t="shared" si="0"/>
        <v>3</v>
      </c>
    </row>
    <row r="14" spans="2:28" ht="16.5" customHeight="1" x14ac:dyDescent="0.2">
      <c r="B14" s="1">
        <v>11</v>
      </c>
      <c r="C14" s="730"/>
      <c r="D14" s="839"/>
      <c r="E14" s="843"/>
      <c r="F14" s="843"/>
      <c r="G14" s="841"/>
      <c r="H14" s="859"/>
      <c r="I14" s="45" t="s">
        <v>749</v>
      </c>
      <c r="J14" s="205">
        <v>11</v>
      </c>
      <c r="K14" s="47" t="s">
        <v>7</v>
      </c>
      <c r="L14" s="205">
        <v>1</v>
      </c>
      <c r="M14" s="45" t="s">
        <v>756</v>
      </c>
      <c r="N14" s="206" t="s">
        <v>758</v>
      </c>
      <c r="O14" s="1">
        <v>3</v>
      </c>
      <c r="Q14" s="1">
        <v>2</v>
      </c>
      <c r="R14" s="1">
        <v>1</v>
      </c>
      <c r="S14" s="1">
        <v>2</v>
      </c>
      <c r="T14" s="1">
        <v>1</v>
      </c>
      <c r="U14" s="1">
        <v>2</v>
      </c>
      <c r="AB14" s="1">
        <f t="shared" si="0"/>
        <v>11</v>
      </c>
    </row>
    <row r="15" spans="2:28" ht="16.5" customHeight="1" thickBot="1" x14ac:dyDescent="0.25">
      <c r="B15" s="1">
        <v>12</v>
      </c>
      <c r="C15" s="730"/>
      <c r="D15" s="840"/>
      <c r="E15" s="844"/>
      <c r="F15" s="844"/>
      <c r="G15" s="842"/>
      <c r="H15" s="860"/>
      <c r="I15" s="59" t="s">
        <v>194</v>
      </c>
      <c r="J15" s="209">
        <v>7</v>
      </c>
      <c r="K15" s="61" t="s">
        <v>7</v>
      </c>
      <c r="L15" s="209">
        <v>1</v>
      </c>
      <c r="M15" s="59" t="s">
        <v>759</v>
      </c>
      <c r="N15" s="210" t="s">
        <v>766</v>
      </c>
      <c r="O15" s="1">
        <v>3</v>
      </c>
      <c r="S15" s="1">
        <v>2</v>
      </c>
      <c r="T15" s="1">
        <v>1</v>
      </c>
      <c r="AA15" s="1">
        <v>1</v>
      </c>
      <c r="AB15" s="1">
        <f t="shared" si="0"/>
        <v>7</v>
      </c>
    </row>
    <row r="16" spans="2:28" ht="16.5" customHeight="1" thickTop="1" x14ac:dyDescent="0.2">
      <c r="B16" s="1">
        <v>13</v>
      </c>
      <c r="C16" s="730">
        <v>4</v>
      </c>
      <c r="D16" s="838" t="s">
        <v>748</v>
      </c>
      <c r="E16" s="852" t="s">
        <v>746</v>
      </c>
      <c r="F16" s="852" t="s">
        <v>770</v>
      </c>
      <c r="G16" s="851" t="s">
        <v>747</v>
      </c>
      <c r="H16" s="858" t="s">
        <v>1884</v>
      </c>
      <c r="I16" s="3" t="s">
        <v>744</v>
      </c>
      <c r="J16" s="89">
        <v>13</v>
      </c>
      <c r="K16" s="90" t="s">
        <v>7</v>
      </c>
      <c r="L16" s="91">
        <v>0</v>
      </c>
      <c r="M16" s="3" t="s">
        <v>760</v>
      </c>
      <c r="N16" s="202" t="s">
        <v>768</v>
      </c>
      <c r="P16" s="1">
        <v>4</v>
      </c>
      <c r="R16" s="1">
        <v>3</v>
      </c>
      <c r="S16" s="1">
        <v>1</v>
      </c>
      <c r="T16" s="1">
        <v>5</v>
      </c>
      <c r="AB16" s="1">
        <f t="shared" si="0"/>
        <v>13</v>
      </c>
    </row>
    <row r="17" spans="2:28" ht="16.5" customHeight="1" x14ac:dyDescent="0.2">
      <c r="B17" s="1">
        <v>14</v>
      </c>
      <c r="C17" s="730"/>
      <c r="D17" s="839"/>
      <c r="E17" s="843"/>
      <c r="F17" s="843"/>
      <c r="G17" s="841"/>
      <c r="H17" s="859"/>
      <c r="I17" s="45" t="s">
        <v>745</v>
      </c>
      <c r="J17" s="46">
        <v>7</v>
      </c>
      <c r="K17" s="47" t="s">
        <v>7</v>
      </c>
      <c r="L17" s="48">
        <v>0</v>
      </c>
      <c r="M17" s="45" t="s">
        <v>760</v>
      </c>
      <c r="N17" s="206" t="s">
        <v>761</v>
      </c>
      <c r="O17" s="1">
        <v>2</v>
      </c>
      <c r="P17" s="1">
        <v>1</v>
      </c>
      <c r="S17" s="1">
        <v>3</v>
      </c>
      <c r="W17" s="1">
        <v>1</v>
      </c>
      <c r="AB17" s="1">
        <f t="shared" si="0"/>
        <v>7</v>
      </c>
    </row>
    <row r="18" spans="2:28" ht="16.5" customHeight="1" x14ac:dyDescent="0.2">
      <c r="B18" s="1">
        <v>15</v>
      </c>
      <c r="C18" s="730"/>
      <c r="D18" s="839"/>
      <c r="E18" s="843"/>
      <c r="F18" s="843"/>
      <c r="G18" s="841"/>
      <c r="H18" s="859"/>
      <c r="I18" s="72" t="s">
        <v>745</v>
      </c>
      <c r="J18" s="73">
        <v>13</v>
      </c>
      <c r="K18" s="74" t="s">
        <v>7</v>
      </c>
      <c r="L18" s="75">
        <v>1</v>
      </c>
      <c r="M18" s="72" t="s">
        <v>763</v>
      </c>
      <c r="N18" s="204" t="s">
        <v>804</v>
      </c>
      <c r="P18" s="1">
        <v>4</v>
      </c>
      <c r="Q18" s="1">
        <v>1</v>
      </c>
      <c r="R18" s="1">
        <v>5</v>
      </c>
      <c r="T18" s="1">
        <v>2</v>
      </c>
      <c r="AA18" s="1">
        <v>1</v>
      </c>
      <c r="AB18" s="1">
        <f t="shared" si="0"/>
        <v>13</v>
      </c>
    </row>
    <row r="19" spans="2:28" ht="16.5" customHeight="1" x14ac:dyDescent="0.2">
      <c r="B19" s="1">
        <v>16</v>
      </c>
      <c r="C19" s="730">
        <v>5</v>
      </c>
      <c r="D19" s="839"/>
      <c r="E19" s="846" t="s">
        <v>752</v>
      </c>
      <c r="F19" s="846" t="s">
        <v>769</v>
      </c>
      <c r="G19" s="849" t="s">
        <v>811</v>
      </c>
      <c r="H19" s="219" t="s">
        <v>1186</v>
      </c>
      <c r="I19" s="77" t="s">
        <v>304</v>
      </c>
      <c r="J19" s="78">
        <v>13</v>
      </c>
      <c r="K19" s="79" t="s">
        <v>7</v>
      </c>
      <c r="L19" s="80">
        <v>0</v>
      </c>
      <c r="M19" s="77" t="s">
        <v>764</v>
      </c>
      <c r="N19" s="220" t="s">
        <v>767</v>
      </c>
      <c r="O19" s="1">
        <v>7</v>
      </c>
      <c r="P19" s="1">
        <v>2</v>
      </c>
      <c r="Q19" s="1">
        <v>2</v>
      </c>
      <c r="R19" s="1">
        <v>1</v>
      </c>
      <c r="S19" s="1">
        <v>1</v>
      </c>
      <c r="AB19" s="1">
        <f t="shared" si="0"/>
        <v>13</v>
      </c>
    </row>
    <row r="20" spans="2:28" ht="16.5" customHeight="1" x14ac:dyDescent="0.2">
      <c r="B20" s="1">
        <v>17</v>
      </c>
      <c r="C20" s="730"/>
      <c r="D20" s="839"/>
      <c r="E20" s="846"/>
      <c r="F20" s="846"/>
      <c r="G20" s="849"/>
      <c r="H20" s="211" t="s">
        <v>1188</v>
      </c>
      <c r="I20" s="92" t="s">
        <v>751</v>
      </c>
      <c r="J20" s="93">
        <v>4</v>
      </c>
      <c r="K20" s="94" t="s">
        <v>7</v>
      </c>
      <c r="L20" s="95">
        <v>0</v>
      </c>
      <c r="M20" s="92" t="s">
        <v>774</v>
      </c>
      <c r="N20" s="221" t="s">
        <v>857</v>
      </c>
      <c r="P20" s="1">
        <v>1</v>
      </c>
      <c r="R20" s="1">
        <v>2</v>
      </c>
      <c r="S20" s="1">
        <v>1</v>
      </c>
      <c r="AB20" s="1">
        <f t="shared" si="0"/>
        <v>4</v>
      </c>
    </row>
    <row r="21" spans="2:28" ht="16.5" customHeight="1" x14ac:dyDescent="0.2">
      <c r="B21" s="730">
        <v>18</v>
      </c>
      <c r="C21" s="730">
        <v>6</v>
      </c>
      <c r="D21" s="839"/>
      <c r="E21" s="776" t="s">
        <v>753</v>
      </c>
      <c r="F21" s="776" t="s">
        <v>797</v>
      </c>
      <c r="G21" s="845" t="s">
        <v>754</v>
      </c>
      <c r="H21" s="775" t="s">
        <v>781</v>
      </c>
      <c r="I21" s="776" t="s">
        <v>772</v>
      </c>
      <c r="J21" s="86">
        <v>2</v>
      </c>
      <c r="K21" s="87" t="s">
        <v>7</v>
      </c>
      <c r="L21" s="88">
        <v>2</v>
      </c>
      <c r="M21" s="776" t="s">
        <v>775</v>
      </c>
      <c r="N21" s="863" t="s">
        <v>1250</v>
      </c>
      <c r="O21" s="730">
        <v>1</v>
      </c>
      <c r="P21" s="730">
        <v>1</v>
      </c>
      <c r="Q21" s="730"/>
      <c r="R21" s="730"/>
      <c r="S21" s="730"/>
      <c r="T21" s="730"/>
      <c r="U21" s="730"/>
      <c r="V21" s="730"/>
      <c r="W21" s="730"/>
      <c r="X21" s="730"/>
      <c r="Y21" s="730"/>
      <c r="AA21" s="730"/>
      <c r="AB21" s="730">
        <f>SUM(O21:AA22)</f>
        <v>2</v>
      </c>
    </row>
    <row r="22" spans="2:28" ht="16.5" customHeight="1" x14ac:dyDescent="0.2">
      <c r="B22" s="730"/>
      <c r="C22" s="730"/>
      <c r="D22" s="839"/>
      <c r="E22" s="776"/>
      <c r="F22" s="776"/>
      <c r="G22" s="845"/>
      <c r="H22" s="775"/>
      <c r="I22" s="720"/>
      <c r="J22" s="215">
        <v>2</v>
      </c>
      <c r="K22" s="213" t="s">
        <v>779</v>
      </c>
      <c r="L22" s="217">
        <v>1</v>
      </c>
      <c r="M22" s="720"/>
      <c r="N22" s="864"/>
      <c r="O22" s="730"/>
      <c r="P22" s="730"/>
      <c r="Q22" s="730"/>
      <c r="R22" s="730"/>
      <c r="S22" s="730"/>
      <c r="T22" s="730"/>
      <c r="U22" s="730"/>
      <c r="V22" s="730"/>
      <c r="W22" s="730"/>
      <c r="X22" s="730"/>
      <c r="Y22" s="730"/>
      <c r="AA22" s="730"/>
      <c r="AB22" s="730"/>
    </row>
    <row r="23" spans="2:28" ht="16.5" customHeight="1" x14ac:dyDescent="0.2">
      <c r="B23" s="1">
        <v>19</v>
      </c>
      <c r="C23" s="730"/>
      <c r="D23" s="839"/>
      <c r="E23" s="776"/>
      <c r="F23" s="776"/>
      <c r="G23" s="845"/>
      <c r="H23" s="775"/>
      <c r="I23" s="17" t="s">
        <v>771</v>
      </c>
      <c r="J23" s="18">
        <v>5</v>
      </c>
      <c r="K23" s="19" t="s">
        <v>7</v>
      </c>
      <c r="L23" s="20">
        <v>0</v>
      </c>
      <c r="M23" s="17" t="s">
        <v>788</v>
      </c>
      <c r="N23" s="212" t="s">
        <v>826</v>
      </c>
      <c r="O23" s="1">
        <v>2</v>
      </c>
      <c r="P23" s="1">
        <v>3</v>
      </c>
      <c r="AB23" s="1">
        <f>SUM(O23:AA23)</f>
        <v>5</v>
      </c>
    </row>
    <row r="24" spans="2:28" ht="16.5" customHeight="1" x14ac:dyDescent="0.2">
      <c r="B24" s="730">
        <v>20</v>
      </c>
      <c r="C24" s="730"/>
      <c r="D24" s="839"/>
      <c r="E24" s="776"/>
      <c r="F24" s="776"/>
      <c r="G24" s="845"/>
      <c r="H24" s="775"/>
      <c r="I24" s="735" t="s">
        <v>773</v>
      </c>
      <c r="J24" s="216">
        <v>5</v>
      </c>
      <c r="K24" s="214" t="s">
        <v>7</v>
      </c>
      <c r="L24" s="218">
        <v>5</v>
      </c>
      <c r="M24" s="735" t="s">
        <v>824</v>
      </c>
      <c r="N24" s="861" t="s">
        <v>778</v>
      </c>
      <c r="O24" s="730">
        <v>5</v>
      </c>
      <c r="P24" s="730"/>
      <c r="Q24" s="730"/>
      <c r="R24" s="730"/>
      <c r="S24" s="730"/>
      <c r="T24" s="730"/>
      <c r="U24" s="730"/>
      <c r="V24" s="730"/>
      <c r="W24" s="730"/>
      <c r="X24" s="730"/>
      <c r="Y24" s="730"/>
      <c r="AA24" s="730"/>
      <c r="AB24" s="730">
        <f>SUM(O24:AA25)</f>
        <v>5</v>
      </c>
    </row>
    <row r="25" spans="2:28" ht="16.5" customHeight="1" thickBot="1" x14ac:dyDescent="0.25">
      <c r="B25" s="730"/>
      <c r="C25" s="730"/>
      <c r="D25" s="840"/>
      <c r="E25" s="777"/>
      <c r="F25" s="777"/>
      <c r="G25" s="854"/>
      <c r="H25" s="868"/>
      <c r="I25" s="777"/>
      <c r="J25" s="222">
        <v>2</v>
      </c>
      <c r="K25" s="223" t="s">
        <v>780</v>
      </c>
      <c r="L25" s="224">
        <v>3</v>
      </c>
      <c r="M25" s="777"/>
      <c r="N25" s="862"/>
      <c r="O25" s="730"/>
      <c r="P25" s="730"/>
      <c r="Q25" s="730"/>
      <c r="R25" s="730"/>
      <c r="S25" s="730"/>
      <c r="T25" s="730"/>
      <c r="U25" s="730"/>
      <c r="V25" s="730"/>
      <c r="W25" s="730"/>
      <c r="X25" s="730"/>
      <c r="Y25" s="730"/>
      <c r="AA25" s="730"/>
      <c r="AB25" s="730"/>
    </row>
    <row r="26" spans="2:28" ht="16.5" customHeight="1" thickTop="1" x14ac:dyDescent="0.2">
      <c r="B26" s="1">
        <v>21</v>
      </c>
      <c r="C26" s="730">
        <v>7</v>
      </c>
      <c r="D26" s="855" t="s">
        <v>786</v>
      </c>
      <c r="E26" s="852" t="s">
        <v>787</v>
      </c>
      <c r="F26" s="852" t="s">
        <v>799</v>
      </c>
      <c r="G26" s="851" t="s">
        <v>785</v>
      </c>
      <c r="H26" s="858" t="s">
        <v>1867</v>
      </c>
      <c r="I26" s="3" t="s">
        <v>782</v>
      </c>
      <c r="J26" s="89">
        <v>1</v>
      </c>
      <c r="K26" s="90" t="s">
        <v>7</v>
      </c>
      <c r="L26" s="91">
        <v>1</v>
      </c>
      <c r="M26" s="3" t="s">
        <v>790</v>
      </c>
      <c r="N26" s="10" t="s">
        <v>791</v>
      </c>
      <c r="O26" s="1">
        <v>1</v>
      </c>
      <c r="AB26" s="1">
        <f t="shared" ref="AB26:AB57" si="1">SUM(O26:AA26)</f>
        <v>1</v>
      </c>
    </row>
    <row r="27" spans="2:28" ht="16.5" customHeight="1" x14ac:dyDescent="0.2">
      <c r="B27" s="1">
        <v>22</v>
      </c>
      <c r="C27" s="730"/>
      <c r="D27" s="856"/>
      <c r="E27" s="843"/>
      <c r="F27" s="843"/>
      <c r="G27" s="841"/>
      <c r="H27" s="859"/>
      <c r="I27" s="45" t="s">
        <v>783</v>
      </c>
      <c r="J27" s="46">
        <v>1</v>
      </c>
      <c r="K27" s="47" t="s">
        <v>7</v>
      </c>
      <c r="L27" s="48">
        <v>0</v>
      </c>
      <c r="M27" s="45" t="s">
        <v>789</v>
      </c>
      <c r="N27" s="21" t="s">
        <v>792</v>
      </c>
      <c r="P27" s="1">
        <v>1</v>
      </c>
      <c r="AB27" s="1">
        <f t="shared" si="1"/>
        <v>1</v>
      </c>
    </row>
    <row r="28" spans="2:28" ht="16.5" customHeight="1" x14ac:dyDescent="0.2">
      <c r="B28" s="1">
        <v>23</v>
      </c>
      <c r="C28" s="730"/>
      <c r="D28" s="856"/>
      <c r="E28" s="843"/>
      <c r="F28" s="843"/>
      <c r="G28" s="841"/>
      <c r="H28" s="859"/>
      <c r="I28" s="45" t="s">
        <v>784</v>
      </c>
      <c r="J28" s="46">
        <v>2</v>
      </c>
      <c r="K28" s="47" t="s">
        <v>7</v>
      </c>
      <c r="L28" s="48">
        <v>1</v>
      </c>
      <c r="M28" s="45" t="s">
        <v>789</v>
      </c>
      <c r="N28" s="21" t="s">
        <v>793</v>
      </c>
      <c r="P28" s="1">
        <v>2</v>
      </c>
      <c r="AB28" s="1">
        <f t="shared" si="1"/>
        <v>2</v>
      </c>
    </row>
    <row r="29" spans="2:28" ht="16.5" customHeight="1" x14ac:dyDescent="0.2">
      <c r="B29" s="1">
        <v>24</v>
      </c>
      <c r="C29" s="730"/>
      <c r="D29" s="856"/>
      <c r="E29" s="843"/>
      <c r="F29" s="843"/>
      <c r="G29" s="841"/>
      <c r="H29" s="859"/>
      <c r="I29" s="45" t="s">
        <v>783</v>
      </c>
      <c r="J29" s="46">
        <v>2</v>
      </c>
      <c r="K29" s="47" t="s">
        <v>7</v>
      </c>
      <c r="L29" s="48">
        <v>1</v>
      </c>
      <c r="M29" s="45" t="s">
        <v>789</v>
      </c>
      <c r="N29" s="21" t="s">
        <v>794</v>
      </c>
      <c r="O29" s="1">
        <v>1</v>
      </c>
      <c r="P29" s="1">
        <v>1</v>
      </c>
      <c r="AB29" s="1">
        <f t="shared" si="1"/>
        <v>2</v>
      </c>
    </row>
    <row r="30" spans="2:28" ht="16.5" customHeight="1" x14ac:dyDescent="0.2">
      <c r="B30" s="1">
        <v>25</v>
      </c>
      <c r="C30" s="730"/>
      <c r="D30" s="856"/>
      <c r="E30" s="843"/>
      <c r="F30" s="843"/>
      <c r="G30" s="841"/>
      <c r="H30" s="859"/>
      <c r="I30" s="45" t="s">
        <v>784</v>
      </c>
      <c r="J30" s="46">
        <v>4</v>
      </c>
      <c r="K30" s="47" t="s">
        <v>7</v>
      </c>
      <c r="L30" s="48">
        <v>0</v>
      </c>
      <c r="M30" s="45" t="s">
        <v>789</v>
      </c>
      <c r="N30" s="21" t="s">
        <v>795</v>
      </c>
      <c r="P30" s="1">
        <v>1</v>
      </c>
      <c r="R30" s="1">
        <v>1</v>
      </c>
      <c r="V30" s="1">
        <v>2</v>
      </c>
      <c r="AB30" s="1">
        <f t="shared" si="1"/>
        <v>4</v>
      </c>
    </row>
    <row r="31" spans="2:28" ht="16.5" customHeight="1" x14ac:dyDescent="0.2">
      <c r="B31" s="1">
        <v>26</v>
      </c>
      <c r="C31" s="730"/>
      <c r="D31" s="856"/>
      <c r="E31" s="843"/>
      <c r="F31" s="843"/>
      <c r="G31" s="841"/>
      <c r="H31" s="859"/>
      <c r="I31" s="72" t="s">
        <v>783</v>
      </c>
      <c r="J31" s="73">
        <v>8</v>
      </c>
      <c r="K31" s="74" t="s">
        <v>7</v>
      </c>
      <c r="L31" s="75">
        <v>1</v>
      </c>
      <c r="M31" s="72" t="s">
        <v>789</v>
      </c>
      <c r="N31" s="76" t="s">
        <v>796</v>
      </c>
      <c r="O31" s="1">
        <v>6</v>
      </c>
      <c r="R31" s="1">
        <v>1</v>
      </c>
      <c r="U31" s="1">
        <v>1</v>
      </c>
      <c r="AB31" s="1">
        <f t="shared" si="1"/>
        <v>8</v>
      </c>
    </row>
    <row r="32" spans="2:28" ht="16.5" customHeight="1" x14ac:dyDescent="0.2">
      <c r="B32" s="1">
        <v>27</v>
      </c>
      <c r="C32" s="730">
        <v>8</v>
      </c>
      <c r="D32" s="856"/>
      <c r="E32" s="846" t="s">
        <v>798</v>
      </c>
      <c r="F32" s="846" t="s">
        <v>800</v>
      </c>
      <c r="G32" s="849" t="s">
        <v>801</v>
      </c>
      <c r="H32" s="865" t="s">
        <v>994</v>
      </c>
      <c r="I32" s="77" t="s">
        <v>802</v>
      </c>
      <c r="J32" s="78">
        <v>10</v>
      </c>
      <c r="K32" s="79" t="s">
        <v>7</v>
      </c>
      <c r="L32" s="80">
        <v>0</v>
      </c>
      <c r="M32" s="77" t="s">
        <v>8</v>
      </c>
      <c r="N32" s="129" t="s">
        <v>858</v>
      </c>
      <c r="O32" s="1">
        <v>5</v>
      </c>
      <c r="P32" s="1">
        <v>1</v>
      </c>
      <c r="Q32" s="1">
        <v>2</v>
      </c>
      <c r="R32" s="1">
        <v>1</v>
      </c>
      <c r="T32" s="1">
        <v>1</v>
      </c>
      <c r="AB32" s="1">
        <f t="shared" si="1"/>
        <v>10</v>
      </c>
    </row>
    <row r="33" spans="2:28" ht="16.5" customHeight="1" thickBot="1" x14ac:dyDescent="0.25">
      <c r="B33" s="1">
        <v>28</v>
      </c>
      <c r="C33" s="730"/>
      <c r="D33" s="857"/>
      <c r="E33" s="853"/>
      <c r="F33" s="853"/>
      <c r="G33" s="850"/>
      <c r="H33" s="866"/>
      <c r="I33" s="110" t="s">
        <v>803</v>
      </c>
      <c r="J33" s="162">
        <v>8</v>
      </c>
      <c r="K33" s="163" t="s">
        <v>7</v>
      </c>
      <c r="L33" s="164">
        <v>0</v>
      </c>
      <c r="M33" s="110" t="s">
        <v>822</v>
      </c>
      <c r="N33" s="130" t="s">
        <v>805</v>
      </c>
      <c r="O33" s="1">
        <v>5</v>
      </c>
      <c r="Q33" s="1">
        <v>1</v>
      </c>
      <c r="R33" s="1">
        <v>2</v>
      </c>
      <c r="AB33" s="1">
        <f t="shared" si="1"/>
        <v>8</v>
      </c>
    </row>
    <row r="34" spans="2:28" ht="16.5" customHeight="1" thickTop="1" x14ac:dyDescent="0.2">
      <c r="B34" s="1">
        <v>29</v>
      </c>
      <c r="C34" s="730">
        <v>9</v>
      </c>
      <c r="D34" s="838" t="s">
        <v>818</v>
      </c>
      <c r="E34" s="848" t="s">
        <v>806</v>
      </c>
      <c r="F34" s="848" t="s">
        <v>821</v>
      </c>
      <c r="G34" s="847" t="s">
        <v>807</v>
      </c>
      <c r="H34" s="867" t="s">
        <v>820</v>
      </c>
      <c r="I34" s="5" t="s">
        <v>808</v>
      </c>
      <c r="J34" s="6">
        <v>8</v>
      </c>
      <c r="K34" s="7" t="s">
        <v>7</v>
      </c>
      <c r="L34" s="8">
        <v>0</v>
      </c>
      <c r="M34" s="5" t="s">
        <v>823</v>
      </c>
      <c r="N34" s="122" t="s">
        <v>827</v>
      </c>
      <c r="O34" s="1">
        <v>4</v>
      </c>
      <c r="P34" s="1">
        <v>2</v>
      </c>
      <c r="Q34" s="1">
        <v>1</v>
      </c>
      <c r="X34" s="1">
        <v>1</v>
      </c>
      <c r="AB34" s="1">
        <f t="shared" si="1"/>
        <v>8</v>
      </c>
    </row>
    <row r="35" spans="2:28" ht="16.5" customHeight="1" x14ac:dyDescent="0.2">
      <c r="B35" s="1">
        <v>30</v>
      </c>
      <c r="C35" s="730"/>
      <c r="D35" s="839"/>
      <c r="E35" s="776"/>
      <c r="F35" s="776"/>
      <c r="G35" s="845"/>
      <c r="H35" s="775"/>
      <c r="I35" s="17" t="s">
        <v>809</v>
      </c>
      <c r="J35" s="18">
        <v>0</v>
      </c>
      <c r="K35" s="19" t="s">
        <v>7</v>
      </c>
      <c r="L35" s="20">
        <v>1</v>
      </c>
      <c r="M35" s="17" t="s">
        <v>825</v>
      </c>
      <c r="N35" s="124" t="s">
        <v>828</v>
      </c>
      <c r="AB35" s="1">
        <f t="shared" si="1"/>
        <v>0</v>
      </c>
    </row>
    <row r="36" spans="2:28" ht="16.5" customHeight="1" x14ac:dyDescent="0.2">
      <c r="B36" s="1">
        <v>31</v>
      </c>
      <c r="C36" s="730"/>
      <c r="D36" s="839"/>
      <c r="E36" s="776"/>
      <c r="F36" s="776"/>
      <c r="G36" s="845"/>
      <c r="H36" s="775"/>
      <c r="I36" s="81" t="s">
        <v>819</v>
      </c>
      <c r="J36" s="82">
        <v>3</v>
      </c>
      <c r="K36" s="83" t="s">
        <v>7</v>
      </c>
      <c r="L36" s="84">
        <v>1</v>
      </c>
      <c r="M36" s="81" t="s">
        <v>832</v>
      </c>
      <c r="N36" s="126" t="s">
        <v>829</v>
      </c>
      <c r="P36" s="1">
        <v>1</v>
      </c>
      <c r="Q36" s="1">
        <v>1</v>
      </c>
      <c r="R36" s="1">
        <v>1</v>
      </c>
      <c r="AB36" s="1">
        <f t="shared" si="1"/>
        <v>3</v>
      </c>
    </row>
    <row r="37" spans="2:28" ht="16.5" customHeight="1" x14ac:dyDescent="0.2">
      <c r="B37" s="1">
        <v>32</v>
      </c>
      <c r="C37" s="1">
        <v>10</v>
      </c>
      <c r="D37" s="839"/>
      <c r="E37" s="105" t="s">
        <v>810</v>
      </c>
      <c r="F37" s="105" t="s">
        <v>831</v>
      </c>
      <c r="G37" s="226" t="s">
        <v>812</v>
      </c>
      <c r="H37" s="227" t="s">
        <v>994</v>
      </c>
      <c r="I37" s="105" t="s">
        <v>813</v>
      </c>
      <c r="J37" s="106">
        <v>5</v>
      </c>
      <c r="K37" s="107" t="s">
        <v>7</v>
      </c>
      <c r="L37" s="108">
        <v>2</v>
      </c>
      <c r="M37" s="105" t="s">
        <v>834</v>
      </c>
      <c r="N37" s="228" t="s">
        <v>833</v>
      </c>
      <c r="O37" s="1">
        <v>2</v>
      </c>
      <c r="P37" s="1">
        <v>1</v>
      </c>
      <c r="Q37" s="1">
        <v>1</v>
      </c>
      <c r="R37" s="1">
        <v>1</v>
      </c>
      <c r="AB37" s="1">
        <f t="shared" si="1"/>
        <v>5</v>
      </c>
    </row>
    <row r="38" spans="2:28" ht="16.5" customHeight="1" x14ac:dyDescent="0.2">
      <c r="B38" s="1">
        <v>33</v>
      </c>
      <c r="C38" s="730">
        <v>11</v>
      </c>
      <c r="D38" s="839"/>
      <c r="E38" s="846" t="s">
        <v>814</v>
      </c>
      <c r="F38" s="846" t="s">
        <v>20</v>
      </c>
      <c r="G38" s="849" t="s">
        <v>984</v>
      </c>
      <c r="H38" s="865" t="s">
        <v>994</v>
      </c>
      <c r="I38" s="77" t="s">
        <v>815</v>
      </c>
      <c r="J38" s="78">
        <v>3</v>
      </c>
      <c r="K38" s="79" t="s">
        <v>7</v>
      </c>
      <c r="L38" s="80">
        <v>0</v>
      </c>
      <c r="M38" s="77" t="s">
        <v>835</v>
      </c>
      <c r="N38" s="129" t="s">
        <v>850</v>
      </c>
      <c r="O38" s="1">
        <v>3</v>
      </c>
      <c r="AB38" s="1">
        <f t="shared" si="1"/>
        <v>3</v>
      </c>
    </row>
    <row r="39" spans="2:28" ht="16.5" customHeight="1" x14ac:dyDescent="0.2">
      <c r="B39" s="1">
        <v>34</v>
      </c>
      <c r="C39" s="730"/>
      <c r="D39" s="839"/>
      <c r="E39" s="846"/>
      <c r="F39" s="846"/>
      <c r="G39" s="849"/>
      <c r="H39" s="865"/>
      <c r="I39" s="160" t="s">
        <v>744</v>
      </c>
      <c r="J39" s="155">
        <v>3</v>
      </c>
      <c r="K39" s="156" t="s">
        <v>7</v>
      </c>
      <c r="L39" s="157">
        <v>2</v>
      </c>
      <c r="M39" s="160" t="s">
        <v>848</v>
      </c>
      <c r="N39" s="159" t="s">
        <v>836</v>
      </c>
      <c r="O39" s="1">
        <v>2</v>
      </c>
      <c r="AA39" s="1">
        <v>1</v>
      </c>
      <c r="AB39" s="1">
        <f t="shared" si="1"/>
        <v>3</v>
      </c>
    </row>
    <row r="40" spans="2:28" ht="16.5" customHeight="1" x14ac:dyDescent="0.2">
      <c r="B40" s="1">
        <v>35</v>
      </c>
      <c r="C40" s="730">
        <v>12</v>
      </c>
      <c r="D40" s="839"/>
      <c r="E40" s="225" t="s">
        <v>816</v>
      </c>
      <c r="F40" s="225" t="s">
        <v>845</v>
      </c>
      <c r="G40" s="845" t="s">
        <v>1300</v>
      </c>
      <c r="H40" s="775" t="s">
        <v>1119</v>
      </c>
      <c r="I40" s="85" t="s">
        <v>18</v>
      </c>
      <c r="J40" s="86">
        <v>6</v>
      </c>
      <c r="K40" s="87" t="s">
        <v>7</v>
      </c>
      <c r="L40" s="88">
        <v>0</v>
      </c>
      <c r="M40" s="85" t="s">
        <v>849</v>
      </c>
      <c r="N40" s="127" t="s">
        <v>844</v>
      </c>
      <c r="O40" s="1">
        <v>6</v>
      </c>
      <c r="AB40" s="1">
        <f t="shared" si="1"/>
        <v>6</v>
      </c>
    </row>
    <row r="41" spans="2:28" ht="16.5" customHeight="1" x14ac:dyDescent="0.2">
      <c r="B41" s="1">
        <v>36</v>
      </c>
      <c r="C41" s="730"/>
      <c r="D41" s="839"/>
      <c r="E41" s="776" t="s">
        <v>817</v>
      </c>
      <c r="F41" s="776" t="s">
        <v>846</v>
      </c>
      <c r="G41" s="845"/>
      <c r="H41" s="775"/>
      <c r="I41" s="17" t="s">
        <v>847</v>
      </c>
      <c r="J41" s="18">
        <v>7</v>
      </c>
      <c r="K41" s="19" t="s">
        <v>7</v>
      </c>
      <c r="L41" s="20">
        <v>0</v>
      </c>
      <c r="M41" s="17" t="s">
        <v>849</v>
      </c>
      <c r="N41" s="124" t="s">
        <v>852</v>
      </c>
      <c r="O41" s="1">
        <v>4</v>
      </c>
      <c r="P41" s="1">
        <v>3</v>
      </c>
      <c r="AB41" s="1">
        <f t="shared" si="1"/>
        <v>7</v>
      </c>
    </row>
    <row r="42" spans="2:28" ht="16.5" customHeight="1" x14ac:dyDescent="0.2">
      <c r="B42" s="1">
        <v>37</v>
      </c>
      <c r="C42" s="730"/>
      <c r="D42" s="839"/>
      <c r="E42" s="776"/>
      <c r="F42" s="776"/>
      <c r="G42" s="845"/>
      <c r="H42" s="775"/>
      <c r="I42" s="81" t="s">
        <v>985</v>
      </c>
      <c r="J42" s="82">
        <v>7</v>
      </c>
      <c r="K42" s="83" t="s">
        <v>7</v>
      </c>
      <c r="L42" s="84">
        <v>0</v>
      </c>
      <c r="M42" s="81" t="s">
        <v>854</v>
      </c>
      <c r="N42" s="126" t="s">
        <v>851</v>
      </c>
      <c r="O42" s="1">
        <v>4</v>
      </c>
      <c r="P42" s="1">
        <v>1</v>
      </c>
      <c r="Q42" s="1">
        <v>1</v>
      </c>
      <c r="W42" s="1">
        <v>1</v>
      </c>
      <c r="AB42" s="1">
        <f t="shared" si="1"/>
        <v>7</v>
      </c>
    </row>
    <row r="43" spans="2:28" ht="16.5" customHeight="1" x14ac:dyDescent="0.2">
      <c r="B43" s="1">
        <v>38</v>
      </c>
      <c r="C43" s="730">
        <v>13</v>
      </c>
      <c r="D43" s="839"/>
      <c r="E43" s="843" t="s">
        <v>837</v>
      </c>
      <c r="F43" s="843" t="s">
        <v>853</v>
      </c>
      <c r="G43" s="841" t="s">
        <v>1223</v>
      </c>
      <c r="H43" s="859" t="s">
        <v>1885</v>
      </c>
      <c r="I43" s="40" t="s">
        <v>838</v>
      </c>
      <c r="J43" s="41">
        <v>3</v>
      </c>
      <c r="K43" s="42" t="s">
        <v>7</v>
      </c>
      <c r="L43" s="43">
        <v>1</v>
      </c>
      <c r="M43" s="40" t="s">
        <v>855</v>
      </c>
      <c r="N43" s="44" t="s">
        <v>856</v>
      </c>
      <c r="O43" s="1">
        <v>2</v>
      </c>
      <c r="Q43" s="1">
        <v>1</v>
      </c>
      <c r="AB43" s="1">
        <f t="shared" si="1"/>
        <v>3</v>
      </c>
    </row>
    <row r="44" spans="2:28" ht="16.5" customHeight="1" x14ac:dyDescent="0.2">
      <c r="B44" s="1">
        <v>39</v>
      </c>
      <c r="C44" s="730"/>
      <c r="D44" s="839"/>
      <c r="E44" s="843"/>
      <c r="F44" s="843"/>
      <c r="G44" s="841"/>
      <c r="H44" s="859"/>
      <c r="I44" s="45" t="s">
        <v>839</v>
      </c>
      <c r="J44" s="46">
        <v>9</v>
      </c>
      <c r="K44" s="47" t="s">
        <v>7</v>
      </c>
      <c r="L44" s="48">
        <v>0</v>
      </c>
      <c r="M44" s="45" t="s">
        <v>855</v>
      </c>
      <c r="N44" s="21" t="s">
        <v>928</v>
      </c>
      <c r="P44" s="1">
        <v>2</v>
      </c>
      <c r="R44" s="1">
        <v>2</v>
      </c>
      <c r="S44" s="1">
        <v>2</v>
      </c>
      <c r="T44" s="1">
        <v>1</v>
      </c>
      <c r="V44" s="1">
        <v>1</v>
      </c>
      <c r="W44" s="1">
        <v>1</v>
      </c>
      <c r="AB44" s="1">
        <f t="shared" si="1"/>
        <v>9</v>
      </c>
    </row>
    <row r="45" spans="2:28" ht="16.5" customHeight="1" x14ac:dyDescent="0.2">
      <c r="B45" s="1">
        <v>40</v>
      </c>
      <c r="C45" s="730"/>
      <c r="D45" s="839"/>
      <c r="E45" s="843"/>
      <c r="F45" s="843"/>
      <c r="G45" s="841"/>
      <c r="H45" s="859"/>
      <c r="I45" s="45" t="s">
        <v>840</v>
      </c>
      <c r="J45" s="46">
        <v>4</v>
      </c>
      <c r="K45" s="47" t="s">
        <v>7</v>
      </c>
      <c r="L45" s="48">
        <v>3</v>
      </c>
      <c r="M45" s="45" t="s">
        <v>855</v>
      </c>
      <c r="N45" s="21" t="s">
        <v>859</v>
      </c>
      <c r="O45" s="1">
        <v>2</v>
      </c>
      <c r="P45" s="1">
        <v>1</v>
      </c>
      <c r="Q45" s="1">
        <v>1</v>
      </c>
      <c r="AB45" s="1">
        <f t="shared" si="1"/>
        <v>4</v>
      </c>
    </row>
    <row r="46" spans="2:28" ht="16.5" customHeight="1" thickBot="1" x14ac:dyDescent="0.25">
      <c r="B46" s="1">
        <v>41</v>
      </c>
      <c r="C46" s="730"/>
      <c r="D46" s="840"/>
      <c r="E46" s="844"/>
      <c r="F46" s="844"/>
      <c r="G46" s="842"/>
      <c r="H46" s="860"/>
      <c r="I46" s="59" t="s">
        <v>838</v>
      </c>
      <c r="J46" s="60">
        <v>5</v>
      </c>
      <c r="K46" s="61" t="s">
        <v>7</v>
      </c>
      <c r="L46" s="62">
        <v>0</v>
      </c>
      <c r="M46" s="59" t="s">
        <v>860</v>
      </c>
      <c r="N46" s="63" t="s">
        <v>927</v>
      </c>
      <c r="O46" s="1">
        <v>3</v>
      </c>
      <c r="T46" s="1">
        <v>2</v>
      </c>
      <c r="AB46" s="1">
        <f t="shared" si="1"/>
        <v>5</v>
      </c>
    </row>
    <row r="47" spans="2:28" ht="16.5" customHeight="1" thickTop="1" x14ac:dyDescent="0.2">
      <c r="B47" s="1">
        <v>42</v>
      </c>
      <c r="C47" s="730">
        <v>14</v>
      </c>
      <c r="D47" s="855" t="s">
        <v>841</v>
      </c>
      <c r="E47" s="848" t="s">
        <v>842</v>
      </c>
      <c r="F47" s="848" t="s">
        <v>865</v>
      </c>
      <c r="G47" s="847" t="s">
        <v>1300</v>
      </c>
      <c r="H47" s="867" t="s">
        <v>874</v>
      </c>
      <c r="I47" s="5" t="s">
        <v>843</v>
      </c>
      <c r="J47" s="6">
        <v>12</v>
      </c>
      <c r="K47" s="7" t="s">
        <v>7</v>
      </c>
      <c r="L47" s="8">
        <v>0</v>
      </c>
      <c r="M47" s="5" t="s">
        <v>861</v>
      </c>
      <c r="N47" s="122" t="s">
        <v>862</v>
      </c>
      <c r="O47" s="1">
        <v>1</v>
      </c>
      <c r="P47" s="1">
        <v>6</v>
      </c>
      <c r="Q47" s="1">
        <v>2</v>
      </c>
      <c r="R47" s="1">
        <v>1</v>
      </c>
      <c r="S47" s="1">
        <v>1</v>
      </c>
      <c r="T47" s="1">
        <v>1</v>
      </c>
      <c r="AB47" s="1">
        <f t="shared" si="1"/>
        <v>12</v>
      </c>
    </row>
    <row r="48" spans="2:28" ht="16.5" customHeight="1" x14ac:dyDescent="0.2">
      <c r="B48" s="1">
        <v>43</v>
      </c>
      <c r="C48" s="730"/>
      <c r="D48" s="856"/>
      <c r="E48" s="776"/>
      <c r="F48" s="776"/>
      <c r="G48" s="845"/>
      <c r="H48" s="775"/>
      <c r="I48" s="17" t="s">
        <v>866</v>
      </c>
      <c r="J48" s="18">
        <v>2</v>
      </c>
      <c r="K48" s="19" t="s">
        <v>7</v>
      </c>
      <c r="L48" s="20">
        <v>2</v>
      </c>
      <c r="M48" s="17" t="s">
        <v>885</v>
      </c>
      <c r="N48" s="124" t="s">
        <v>863</v>
      </c>
      <c r="O48" s="1">
        <v>2</v>
      </c>
      <c r="AB48" s="1">
        <f t="shared" si="1"/>
        <v>2</v>
      </c>
    </row>
    <row r="49" spans="2:28" ht="16.5" customHeight="1" x14ac:dyDescent="0.2">
      <c r="B49" s="1">
        <v>44</v>
      </c>
      <c r="C49" s="730"/>
      <c r="D49" s="856"/>
      <c r="E49" s="776"/>
      <c r="F49" s="776"/>
      <c r="G49" s="845"/>
      <c r="H49" s="775"/>
      <c r="I49" s="17" t="s">
        <v>988</v>
      </c>
      <c r="J49" s="18">
        <v>11</v>
      </c>
      <c r="K49" s="19" t="s">
        <v>7</v>
      </c>
      <c r="L49" s="20">
        <v>2</v>
      </c>
      <c r="M49" s="17" t="s">
        <v>871</v>
      </c>
      <c r="N49" s="124" t="s">
        <v>864</v>
      </c>
      <c r="O49" s="1">
        <v>6</v>
      </c>
      <c r="P49" s="1">
        <v>1</v>
      </c>
      <c r="Q49" s="1">
        <v>1</v>
      </c>
      <c r="R49" s="1">
        <v>3</v>
      </c>
      <c r="AB49" s="1">
        <f t="shared" si="1"/>
        <v>11</v>
      </c>
    </row>
    <row r="50" spans="2:28" ht="16.5" customHeight="1" x14ac:dyDescent="0.2">
      <c r="B50" s="1">
        <v>45</v>
      </c>
      <c r="C50" s="730"/>
      <c r="D50" s="856"/>
      <c r="E50" s="776" t="s">
        <v>868</v>
      </c>
      <c r="F50" s="776" t="s">
        <v>875</v>
      </c>
      <c r="G50" s="845"/>
      <c r="H50" s="775"/>
      <c r="I50" s="17" t="s">
        <v>867</v>
      </c>
      <c r="J50" s="18">
        <v>0</v>
      </c>
      <c r="K50" s="19" t="s">
        <v>7</v>
      </c>
      <c r="L50" s="20">
        <v>1</v>
      </c>
      <c r="M50" s="17" t="s">
        <v>887</v>
      </c>
      <c r="N50" s="124" t="s">
        <v>872</v>
      </c>
      <c r="AB50" s="1">
        <f t="shared" si="1"/>
        <v>0</v>
      </c>
    </row>
    <row r="51" spans="2:28" ht="16.5" customHeight="1" x14ac:dyDescent="0.2">
      <c r="B51" s="1">
        <v>46</v>
      </c>
      <c r="C51" s="730"/>
      <c r="D51" s="856"/>
      <c r="E51" s="776"/>
      <c r="F51" s="776"/>
      <c r="G51" s="845"/>
      <c r="H51" s="775"/>
      <c r="I51" s="81" t="s">
        <v>869</v>
      </c>
      <c r="J51" s="82">
        <v>4</v>
      </c>
      <c r="K51" s="83" t="s">
        <v>7</v>
      </c>
      <c r="L51" s="84">
        <v>0</v>
      </c>
      <c r="M51" s="81" t="s">
        <v>883</v>
      </c>
      <c r="N51" s="126" t="s">
        <v>873</v>
      </c>
      <c r="O51" s="1">
        <v>2</v>
      </c>
      <c r="P51" s="1">
        <v>1</v>
      </c>
      <c r="U51" s="1">
        <v>1</v>
      </c>
      <c r="AB51" s="1">
        <f t="shared" si="1"/>
        <v>4</v>
      </c>
    </row>
    <row r="52" spans="2:28" ht="16.5" customHeight="1" x14ac:dyDescent="0.2">
      <c r="B52" s="1">
        <v>47</v>
      </c>
      <c r="C52" s="730">
        <v>15</v>
      </c>
      <c r="D52" s="856"/>
      <c r="E52" s="776" t="s">
        <v>896</v>
      </c>
      <c r="F52" s="776" t="s">
        <v>895</v>
      </c>
      <c r="G52" s="869" t="s">
        <v>894</v>
      </c>
      <c r="H52" s="775" t="s">
        <v>1135</v>
      </c>
      <c r="I52" s="85" t="s">
        <v>876</v>
      </c>
      <c r="J52" s="86">
        <v>1</v>
      </c>
      <c r="K52" s="87" t="s">
        <v>7</v>
      </c>
      <c r="L52" s="88">
        <v>1</v>
      </c>
      <c r="M52" s="85" t="s">
        <v>886</v>
      </c>
      <c r="N52" s="127" t="s">
        <v>61</v>
      </c>
      <c r="P52" s="1">
        <v>1</v>
      </c>
      <c r="AB52" s="1">
        <f t="shared" si="1"/>
        <v>1</v>
      </c>
    </row>
    <row r="53" spans="2:28" ht="16.5" customHeight="1" x14ac:dyDescent="0.2">
      <c r="B53" s="1">
        <v>48</v>
      </c>
      <c r="C53" s="730"/>
      <c r="D53" s="856"/>
      <c r="E53" s="776"/>
      <c r="F53" s="776"/>
      <c r="G53" s="869"/>
      <c r="H53" s="775"/>
      <c r="I53" s="17" t="s">
        <v>877</v>
      </c>
      <c r="J53" s="18">
        <v>2</v>
      </c>
      <c r="K53" s="19" t="s">
        <v>7</v>
      </c>
      <c r="L53" s="20">
        <v>0</v>
      </c>
      <c r="M53" s="17" t="s">
        <v>884</v>
      </c>
      <c r="N53" s="124" t="s">
        <v>888</v>
      </c>
      <c r="O53" s="1">
        <v>2</v>
      </c>
      <c r="AB53" s="1">
        <f t="shared" si="1"/>
        <v>2</v>
      </c>
    </row>
    <row r="54" spans="2:28" ht="16.5" customHeight="1" x14ac:dyDescent="0.2">
      <c r="B54" s="1">
        <v>49</v>
      </c>
      <c r="C54" s="730"/>
      <c r="D54" s="856"/>
      <c r="E54" s="776"/>
      <c r="F54" s="776"/>
      <c r="G54" s="869"/>
      <c r="H54" s="775"/>
      <c r="I54" s="17" t="s">
        <v>878</v>
      </c>
      <c r="J54" s="18">
        <v>1</v>
      </c>
      <c r="K54" s="19" t="s">
        <v>7</v>
      </c>
      <c r="L54" s="20">
        <v>0</v>
      </c>
      <c r="M54" s="17" t="s">
        <v>884</v>
      </c>
      <c r="N54" s="124" t="s">
        <v>889</v>
      </c>
      <c r="O54" s="1">
        <v>1</v>
      </c>
      <c r="AB54" s="1">
        <f t="shared" si="1"/>
        <v>1</v>
      </c>
    </row>
    <row r="55" spans="2:28" ht="16.5" customHeight="1" x14ac:dyDescent="0.2">
      <c r="B55" s="1">
        <v>50</v>
      </c>
      <c r="C55" s="730"/>
      <c r="D55" s="856"/>
      <c r="E55" s="776"/>
      <c r="F55" s="776"/>
      <c r="G55" s="869"/>
      <c r="H55" s="775"/>
      <c r="I55" s="17" t="s">
        <v>879</v>
      </c>
      <c r="J55" s="18">
        <v>1</v>
      </c>
      <c r="K55" s="19" t="s">
        <v>7</v>
      </c>
      <c r="L55" s="20">
        <v>1</v>
      </c>
      <c r="M55" s="17" t="s">
        <v>886</v>
      </c>
      <c r="N55" s="124" t="s">
        <v>889</v>
      </c>
      <c r="O55" s="1">
        <v>1</v>
      </c>
      <c r="AB55" s="1">
        <f t="shared" si="1"/>
        <v>1</v>
      </c>
    </row>
    <row r="56" spans="2:28" ht="16.5" customHeight="1" x14ac:dyDescent="0.2">
      <c r="B56" s="1">
        <v>51</v>
      </c>
      <c r="C56" s="730"/>
      <c r="D56" s="856"/>
      <c r="E56" s="776"/>
      <c r="F56" s="776"/>
      <c r="G56" s="869"/>
      <c r="H56" s="775"/>
      <c r="I56" s="17" t="s">
        <v>880</v>
      </c>
      <c r="J56" s="18">
        <v>1</v>
      </c>
      <c r="K56" s="19" t="s">
        <v>7</v>
      </c>
      <c r="L56" s="20">
        <v>0</v>
      </c>
      <c r="M56" s="17" t="s">
        <v>884</v>
      </c>
      <c r="N56" s="124" t="s">
        <v>890</v>
      </c>
      <c r="T56" s="1">
        <v>1</v>
      </c>
      <c r="AB56" s="1">
        <f t="shared" si="1"/>
        <v>1</v>
      </c>
    </row>
    <row r="57" spans="2:28" ht="16.5" customHeight="1" x14ac:dyDescent="0.2">
      <c r="B57" s="1">
        <v>52</v>
      </c>
      <c r="C57" s="730"/>
      <c r="D57" s="856"/>
      <c r="E57" s="776"/>
      <c r="F57" s="776"/>
      <c r="G57" s="869"/>
      <c r="H57" s="775"/>
      <c r="I57" s="17" t="s">
        <v>878</v>
      </c>
      <c r="J57" s="18">
        <v>2</v>
      </c>
      <c r="K57" s="19" t="s">
        <v>7</v>
      </c>
      <c r="L57" s="20">
        <v>0</v>
      </c>
      <c r="M57" s="17" t="s">
        <v>884</v>
      </c>
      <c r="N57" s="124" t="s">
        <v>891</v>
      </c>
      <c r="O57" s="1">
        <v>1</v>
      </c>
      <c r="P57" s="1">
        <v>1</v>
      </c>
      <c r="AB57" s="1">
        <f t="shared" si="1"/>
        <v>2</v>
      </c>
    </row>
    <row r="58" spans="2:28" ht="16.5" customHeight="1" x14ac:dyDescent="0.2">
      <c r="B58" s="1">
        <v>53</v>
      </c>
      <c r="C58" s="730"/>
      <c r="D58" s="856"/>
      <c r="E58" s="776"/>
      <c r="F58" s="776"/>
      <c r="G58" s="869"/>
      <c r="H58" s="775"/>
      <c r="I58" s="17" t="s">
        <v>876</v>
      </c>
      <c r="J58" s="18">
        <v>1</v>
      </c>
      <c r="K58" s="19" t="s">
        <v>7</v>
      </c>
      <c r="L58" s="20">
        <v>1</v>
      </c>
      <c r="M58" s="17" t="s">
        <v>886</v>
      </c>
      <c r="N58" s="124" t="s">
        <v>889</v>
      </c>
      <c r="O58" s="1">
        <v>1</v>
      </c>
      <c r="AB58" s="1">
        <f t="shared" ref="AB58:AB124" si="2">SUM(O58:AA58)</f>
        <v>1</v>
      </c>
    </row>
    <row r="59" spans="2:28" ht="16.5" customHeight="1" x14ac:dyDescent="0.2">
      <c r="B59" s="1">
        <v>54</v>
      </c>
      <c r="C59" s="730"/>
      <c r="D59" s="856"/>
      <c r="E59" s="776"/>
      <c r="F59" s="776"/>
      <c r="G59" s="869"/>
      <c r="H59" s="775"/>
      <c r="I59" s="17" t="s">
        <v>881</v>
      </c>
      <c r="J59" s="18">
        <v>2</v>
      </c>
      <c r="K59" s="19" t="s">
        <v>7</v>
      </c>
      <c r="L59" s="20">
        <v>0</v>
      </c>
      <c r="M59" s="17" t="s">
        <v>900</v>
      </c>
      <c r="N59" s="124" t="s">
        <v>892</v>
      </c>
      <c r="O59" s="1">
        <v>1</v>
      </c>
      <c r="Q59" s="1">
        <v>1</v>
      </c>
      <c r="AB59" s="1">
        <f t="shared" si="2"/>
        <v>2</v>
      </c>
    </row>
    <row r="60" spans="2:28" ht="16.5" customHeight="1" x14ac:dyDescent="0.2">
      <c r="B60" s="1">
        <v>55</v>
      </c>
      <c r="C60" s="730"/>
      <c r="D60" s="856"/>
      <c r="E60" s="776"/>
      <c r="F60" s="776"/>
      <c r="G60" s="869"/>
      <c r="H60" s="775"/>
      <c r="I60" s="17" t="s">
        <v>882</v>
      </c>
      <c r="J60" s="18">
        <v>1</v>
      </c>
      <c r="K60" s="19" t="s">
        <v>7</v>
      </c>
      <c r="L60" s="20">
        <v>1</v>
      </c>
      <c r="M60" s="17" t="s">
        <v>902</v>
      </c>
      <c r="N60" s="124" t="s">
        <v>889</v>
      </c>
      <c r="O60" s="1">
        <v>1</v>
      </c>
      <c r="AB60" s="1">
        <f t="shared" si="2"/>
        <v>1</v>
      </c>
    </row>
    <row r="61" spans="2:28" ht="16.5" customHeight="1" x14ac:dyDescent="0.2">
      <c r="B61" s="1">
        <v>56</v>
      </c>
      <c r="C61" s="730"/>
      <c r="D61" s="856"/>
      <c r="E61" s="776"/>
      <c r="F61" s="776"/>
      <c r="G61" s="869"/>
      <c r="H61" s="775"/>
      <c r="I61" s="81" t="s">
        <v>350</v>
      </c>
      <c r="J61" s="82">
        <v>1</v>
      </c>
      <c r="K61" s="83" t="s">
        <v>7</v>
      </c>
      <c r="L61" s="84">
        <v>3</v>
      </c>
      <c r="M61" s="81" t="s">
        <v>901</v>
      </c>
      <c r="N61" s="126" t="s">
        <v>136</v>
      </c>
      <c r="R61" s="1">
        <v>1</v>
      </c>
      <c r="AB61" s="1">
        <f t="shared" si="2"/>
        <v>1</v>
      </c>
    </row>
    <row r="62" spans="2:28" ht="16.5" customHeight="1" x14ac:dyDescent="0.2">
      <c r="B62" s="1">
        <v>57</v>
      </c>
      <c r="C62" s="716">
        <v>16</v>
      </c>
      <c r="D62" s="856"/>
      <c r="E62" s="843" t="s">
        <v>897</v>
      </c>
      <c r="F62" s="843" t="s">
        <v>20</v>
      </c>
      <c r="G62" s="841" t="s">
        <v>898</v>
      </c>
      <c r="H62" s="859" t="s">
        <v>1886</v>
      </c>
      <c r="I62" s="40" t="s">
        <v>899</v>
      </c>
      <c r="J62" s="41">
        <v>0</v>
      </c>
      <c r="K62" s="42" t="s">
        <v>7</v>
      </c>
      <c r="L62" s="43">
        <v>1</v>
      </c>
      <c r="M62" s="40" t="s">
        <v>925</v>
      </c>
      <c r="N62" s="44" t="s">
        <v>904</v>
      </c>
      <c r="AB62" s="1">
        <f t="shared" si="2"/>
        <v>0</v>
      </c>
    </row>
    <row r="63" spans="2:28" ht="16.5" customHeight="1" x14ac:dyDescent="0.2">
      <c r="B63" s="1">
        <v>58</v>
      </c>
      <c r="C63" s="716"/>
      <c r="D63" s="856"/>
      <c r="E63" s="843"/>
      <c r="F63" s="843"/>
      <c r="G63" s="841"/>
      <c r="H63" s="859"/>
      <c r="I63" s="45" t="s">
        <v>899</v>
      </c>
      <c r="J63" s="46">
        <v>4</v>
      </c>
      <c r="K63" s="47" t="s">
        <v>7</v>
      </c>
      <c r="L63" s="48">
        <v>3</v>
      </c>
      <c r="M63" s="45" t="s">
        <v>909</v>
      </c>
      <c r="N63" s="21" t="s">
        <v>905</v>
      </c>
      <c r="O63" s="1">
        <v>1</v>
      </c>
      <c r="P63" s="1">
        <v>2</v>
      </c>
      <c r="S63" s="1">
        <v>1</v>
      </c>
      <c r="AB63" s="1">
        <f t="shared" si="2"/>
        <v>4</v>
      </c>
    </row>
    <row r="64" spans="2:28" ht="16.5" customHeight="1" thickBot="1" x14ac:dyDescent="0.25">
      <c r="B64" s="1">
        <v>59</v>
      </c>
      <c r="C64" s="716"/>
      <c r="D64" s="857"/>
      <c r="E64" s="844"/>
      <c r="F64" s="844"/>
      <c r="G64" s="842"/>
      <c r="H64" s="860"/>
      <c r="I64" s="59" t="s">
        <v>899</v>
      </c>
      <c r="J64" s="60">
        <v>3</v>
      </c>
      <c r="K64" s="61" t="s">
        <v>7</v>
      </c>
      <c r="L64" s="62">
        <v>3</v>
      </c>
      <c r="M64" s="59" t="s">
        <v>903</v>
      </c>
      <c r="N64" s="63" t="s">
        <v>912</v>
      </c>
      <c r="O64" s="1">
        <v>1</v>
      </c>
      <c r="P64" s="1">
        <v>2</v>
      </c>
      <c r="AB64" s="1">
        <f t="shared" si="2"/>
        <v>3</v>
      </c>
    </row>
    <row r="65" spans="2:28" ht="16.5" customHeight="1" thickTop="1" x14ac:dyDescent="0.2">
      <c r="B65" s="1">
        <v>60</v>
      </c>
      <c r="C65" s="730">
        <v>17</v>
      </c>
      <c r="D65" s="828" t="s">
        <v>913</v>
      </c>
      <c r="E65" s="755" t="s">
        <v>166</v>
      </c>
      <c r="F65" s="755" t="s">
        <v>911</v>
      </c>
      <c r="G65" s="872" t="s">
        <v>906</v>
      </c>
      <c r="H65" s="874" t="s">
        <v>994</v>
      </c>
      <c r="I65" s="174" t="s">
        <v>907</v>
      </c>
      <c r="J65" s="170">
        <v>7</v>
      </c>
      <c r="K65" s="171" t="s">
        <v>7</v>
      </c>
      <c r="L65" s="172">
        <v>0</v>
      </c>
      <c r="M65" s="174" t="s">
        <v>910</v>
      </c>
      <c r="N65" s="173" t="s">
        <v>942</v>
      </c>
      <c r="O65" s="1">
        <v>2</v>
      </c>
      <c r="P65" s="1">
        <v>4</v>
      </c>
      <c r="S65" s="1">
        <v>1</v>
      </c>
      <c r="AB65" s="1">
        <f t="shared" si="2"/>
        <v>7</v>
      </c>
    </row>
    <row r="66" spans="2:28" ht="16.5" customHeight="1" thickBot="1" x14ac:dyDescent="0.25">
      <c r="B66" s="1">
        <v>61</v>
      </c>
      <c r="C66" s="730"/>
      <c r="D66" s="830"/>
      <c r="E66" s="756"/>
      <c r="F66" s="756"/>
      <c r="G66" s="873"/>
      <c r="H66" s="875"/>
      <c r="I66" s="110" t="s">
        <v>908</v>
      </c>
      <c r="J66" s="162">
        <v>3</v>
      </c>
      <c r="K66" s="163" t="s">
        <v>7</v>
      </c>
      <c r="L66" s="164">
        <v>1</v>
      </c>
      <c r="M66" s="110" t="s">
        <v>923</v>
      </c>
      <c r="N66" s="130" t="s">
        <v>926</v>
      </c>
      <c r="P66" s="1">
        <v>1</v>
      </c>
      <c r="Q66" s="1">
        <v>1</v>
      </c>
      <c r="R66" s="1">
        <v>1</v>
      </c>
      <c r="AB66" s="1">
        <f t="shared" si="2"/>
        <v>3</v>
      </c>
    </row>
    <row r="67" spans="2:28" ht="16.5" customHeight="1" thickTop="1" x14ac:dyDescent="0.2">
      <c r="B67" s="1">
        <v>62</v>
      </c>
      <c r="C67" s="730">
        <v>18</v>
      </c>
      <c r="D67" s="724" t="s">
        <v>918</v>
      </c>
      <c r="E67" s="848" t="s">
        <v>44</v>
      </c>
      <c r="F67" s="848" t="s">
        <v>935</v>
      </c>
      <c r="G67" s="870" t="s">
        <v>914</v>
      </c>
      <c r="H67" s="867" t="s">
        <v>934</v>
      </c>
      <c r="I67" s="5" t="s">
        <v>916</v>
      </c>
      <c r="J67" s="6">
        <v>12</v>
      </c>
      <c r="K67" s="7" t="s">
        <v>7</v>
      </c>
      <c r="L67" s="8">
        <v>0</v>
      </c>
      <c r="M67" s="5" t="s">
        <v>924</v>
      </c>
      <c r="N67" s="122" t="s">
        <v>929</v>
      </c>
      <c r="O67" s="1">
        <v>3</v>
      </c>
      <c r="P67" s="1">
        <v>2</v>
      </c>
      <c r="Q67" s="1">
        <v>1</v>
      </c>
      <c r="R67" s="1">
        <v>3</v>
      </c>
      <c r="T67" s="1">
        <v>1</v>
      </c>
      <c r="W67" s="1">
        <v>2</v>
      </c>
      <c r="AB67" s="1">
        <f t="shared" si="2"/>
        <v>12</v>
      </c>
    </row>
    <row r="68" spans="2:28" ht="16.5" customHeight="1" x14ac:dyDescent="0.2">
      <c r="B68" s="1">
        <v>63</v>
      </c>
      <c r="C68" s="730"/>
      <c r="D68" s="725"/>
      <c r="E68" s="776"/>
      <c r="F68" s="776"/>
      <c r="G68" s="869"/>
      <c r="H68" s="775"/>
      <c r="I68" s="17" t="s">
        <v>917</v>
      </c>
      <c r="J68" s="18">
        <v>8</v>
      </c>
      <c r="K68" s="19" t="s">
        <v>7</v>
      </c>
      <c r="L68" s="20">
        <v>1</v>
      </c>
      <c r="M68" s="17" t="s">
        <v>924</v>
      </c>
      <c r="N68" s="124" t="s">
        <v>930</v>
      </c>
      <c r="O68" s="1">
        <v>1</v>
      </c>
      <c r="P68" s="1">
        <v>2</v>
      </c>
      <c r="R68" s="1">
        <v>2</v>
      </c>
      <c r="S68" s="1">
        <v>1</v>
      </c>
      <c r="T68" s="1">
        <v>1</v>
      </c>
      <c r="Y68" s="1">
        <v>1</v>
      </c>
      <c r="AB68" s="1">
        <f t="shared" si="2"/>
        <v>8</v>
      </c>
    </row>
    <row r="69" spans="2:28" ht="16.5" customHeight="1" x14ac:dyDescent="0.2">
      <c r="B69" s="1">
        <v>64</v>
      </c>
      <c r="C69" s="730"/>
      <c r="D69" s="725"/>
      <c r="E69" s="776"/>
      <c r="F69" s="776"/>
      <c r="G69" s="869"/>
      <c r="H69" s="775"/>
      <c r="I69" s="17" t="s">
        <v>921</v>
      </c>
      <c r="J69" s="18">
        <v>4</v>
      </c>
      <c r="K69" s="19" t="s">
        <v>7</v>
      </c>
      <c r="L69" s="20">
        <v>3</v>
      </c>
      <c r="M69" s="17" t="s">
        <v>940</v>
      </c>
      <c r="N69" s="124" t="s">
        <v>931</v>
      </c>
      <c r="O69" s="1">
        <v>2</v>
      </c>
      <c r="Q69" s="1">
        <v>1</v>
      </c>
      <c r="R69" s="1">
        <v>1</v>
      </c>
      <c r="AB69" s="1">
        <f t="shared" si="2"/>
        <v>4</v>
      </c>
    </row>
    <row r="70" spans="2:28" ht="16.5" customHeight="1" x14ac:dyDescent="0.2">
      <c r="B70" s="1">
        <v>65</v>
      </c>
      <c r="C70" s="730"/>
      <c r="D70" s="725"/>
      <c r="E70" s="776"/>
      <c r="F70" s="776"/>
      <c r="G70" s="869"/>
      <c r="H70" s="775"/>
      <c r="I70" s="81" t="s">
        <v>922</v>
      </c>
      <c r="J70" s="82">
        <v>1</v>
      </c>
      <c r="K70" s="83" t="s">
        <v>7</v>
      </c>
      <c r="L70" s="84">
        <v>4</v>
      </c>
      <c r="M70" s="81" t="s">
        <v>953</v>
      </c>
      <c r="N70" s="126" t="s">
        <v>932</v>
      </c>
      <c r="O70" s="1">
        <v>1</v>
      </c>
      <c r="AB70" s="1">
        <f t="shared" si="2"/>
        <v>1</v>
      </c>
    </row>
    <row r="71" spans="2:28" ht="16.5" customHeight="1" x14ac:dyDescent="0.2">
      <c r="B71" s="1">
        <v>66</v>
      </c>
      <c r="C71" s="730">
        <v>19</v>
      </c>
      <c r="D71" s="725"/>
      <c r="E71" s="846" t="s">
        <v>937</v>
      </c>
      <c r="F71" s="846" t="s">
        <v>936</v>
      </c>
      <c r="G71" s="849" t="s">
        <v>938</v>
      </c>
      <c r="H71" s="219" t="s">
        <v>994</v>
      </c>
      <c r="I71" s="77" t="s">
        <v>744</v>
      </c>
      <c r="J71" s="78">
        <v>5</v>
      </c>
      <c r="K71" s="79" t="s">
        <v>7</v>
      </c>
      <c r="L71" s="80">
        <v>1</v>
      </c>
      <c r="M71" s="77" t="s">
        <v>941</v>
      </c>
      <c r="N71" s="129" t="s">
        <v>943</v>
      </c>
      <c r="O71" s="1">
        <v>2</v>
      </c>
      <c r="P71" s="1">
        <v>2</v>
      </c>
      <c r="U71" s="1">
        <v>1</v>
      </c>
      <c r="AB71" s="1">
        <f t="shared" si="2"/>
        <v>5</v>
      </c>
    </row>
    <row r="72" spans="2:28" ht="16.5" customHeight="1" thickBot="1" x14ac:dyDescent="0.25">
      <c r="B72" s="1">
        <v>67</v>
      </c>
      <c r="C72" s="730"/>
      <c r="D72" s="726"/>
      <c r="E72" s="853"/>
      <c r="F72" s="853"/>
      <c r="G72" s="850"/>
      <c r="H72" s="184" t="s">
        <v>995</v>
      </c>
      <c r="I72" s="49" t="s">
        <v>939</v>
      </c>
      <c r="J72" s="50">
        <v>7</v>
      </c>
      <c r="K72" s="51" t="s">
        <v>7</v>
      </c>
      <c r="L72" s="52">
        <v>0</v>
      </c>
      <c r="M72" s="49" t="s">
        <v>951</v>
      </c>
      <c r="N72" s="53" t="s">
        <v>944</v>
      </c>
      <c r="O72" s="1">
        <v>1</v>
      </c>
      <c r="Q72" s="1">
        <v>1</v>
      </c>
      <c r="R72" s="1">
        <v>2</v>
      </c>
      <c r="S72" s="1">
        <v>3</v>
      </c>
      <c r="AB72" s="1">
        <f t="shared" si="2"/>
        <v>7</v>
      </c>
    </row>
    <row r="73" spans="2:28" ht="16.5" customHeight="1" thickTop="1" x14ac:dyDescent="0.2">
      <c r="B73" s="1">
        <v>68</v>
      </c>
      <c r="C73" s="730">
        <v>20</v>
      </c>
      <c r="D73" s="855" t="s">
        <v>949</v>
      </c>
      <c r="E73" s="848" t="s">
        <v>950</v>
      </c>
      <c r="F73" s="848" t="s">
        <v>954</v>
      </c>
      <c r="G73" s="870" t="s">
        <v>1946</v>
      </c>
      <c r="H73" s="867" t="s">
        <v>1122</v>
      </c>
      <c r="I73" s="5" t="s">
        <v>945</v>
      </c>
      <c r="J73" s="6">
        <v>3</v>
      </c>
      <c r="K73" s="7" t="s">
        <v>7</v>
      </c>
      <c r="L73" s="8">
        <v>1</v>
      </c>
      <c r="M73" s="5" t="s">
        <v>952</v>
      </c>
      <c r="N73" s="122" t="s">
        <v>955</v>
      </c>
      <c r="Q73" s="1">
        <v>1</v>
      </c>
      <c r="T73" s="1">
        <v>2</v>
      </c>
      <c r="AB73" s="1">
        <f t="shared" si="2"/>
        <v>3</v>
      </c>
    </row>
    <row r="74" spans="2:28" ht="16.5" customHeight="1" x14ac:dyDescent="0.2">
      <c r="B74" s="1">
        <v>69</v>
      </c>
      <c r="C74" s="730"/>
      <c r="D74" s="856"/>
      <c r="E74" s="776"/>
      <c r="F74" s="776"/>
      <c r="G74" s="845"/>
      <c r="H74" s="775"/>
      <c r="I74" s="17" t="s">
        <v>946</v>
      </c>
      <c r="J74" s="18">
        <v>2</v>
      </c>
      <c r="K74" s="19" t="s">
        <v>7</v>
      </c>
      <c r="L74" s="20">
        <v>0</v>
      </c>
      <c r="M74" s="17" t="s">
        <v>952</v>
      </c>
      <c r="N74" s="124" t="s">
        <v>2089</v>
      </c>
      <c r="T74" s="1">
        <v>1</v>
      </c>
      <c r="AA74" s="1">
        <v>1</v>
      </c>
      <c r="AB74" s="1">
        <f t="shared" si="2"/>
        <v>2</v>
      </c>
    </row>
    <row r="75" spans="2:28" ht="16.5" customHeight="1" x14ac:dyDescent="0.2">
      <c r="B75" s="1">
        <v>70</v>
      </c>
      <c r="C75" s="730"/>
      <c r="D75" s="856"/>
      <c r="E75" s="776"/>
      <c r="F75" s="776"/>
      <c r="G75" s="845"/>
      <c r="H75" s="775"/>
      <c r="I75" s="17" t="s">
        <v>947</v>
      </c>
      <c r="J75" s="18">
        <v>4</v>
      </c>
      <c r="K75" s="19" t="s">
        <v>7</v>
      </c>
      <c r="L75" s="20">
        <v>1</v>
      </c>
      <c r="M75" s="17" t="s">
        <v>962</v>
      </c>
      <c r="N75" s="124" t="s">
        <v>2090</v>
      </c>
      <c r="S75" s="1">
        <v>1</v>
      </c>
      <c r="U75" s="1">
        <v>1</v>
      </c>
      <c r="AA75" s="1">
        <v>2</v>
      </c>
      <c r="AB75" s="1">
        <f t="shared" si="2"/>
        <v>4</v>
      </c>
    </row>
    <row r="76" spans="2:28" ht="26.25" customHeight="1" x14ac:dyDescent="0.2">
      <c r="B76" s="1">
        <v>71</v>
      </c>
      <c r="C76" s="730"/>
      <c r="D76" s="856"/>
      <c r="E76" s="776"/>
      <c r="F76" s="776"/>
      <c r="G76" s="845"/>
      <c r="H76" s="775"/>
      <c r="I76" s="81" t="s">
        <v>948</v>
      </c>
      <c r="J76" s="82">
        <v>1</v>
      </c>
      <c r="K76" s="83" t="s">
        <v>7</v>
      </c>
      <c r="L76" s="84">
        <v>5</v>
      </c>
      <c r="M76" s="81" t="s">
        <v>974</v>
      </c>
      <c r="N76" s="126" t="s">
        <v>956</v>
      </c>
      <c r="Q76" s="1">
        <v>1</v>
      </c>
      <c r="AB76" s="1">
        <f t="shared" si="2"/>
        <v>1</v>
      </c>
    </row>
    <row r="77" spans="2:28" ht="16.5" customHeight="1" x14ac:dyDescent="0.2">
      <c r="B77" s="1">
        <v>72</v>
      </c>
      <c r="C77" s="730">
        <v>21</v>
      </c>
      <c r="D77" s="856"/>
      <c r="E77" s="776" t="s">
        <v>960</v>
      </c>
      <c r="F77" s="776" t="s">
        <v>20</v>
      </c>
      <c r="G77" s="869" t="s">
        <v>1947</v>
      </c>
      <c r="H77" s="775" t="s">
        <v>961</v>
      </c>
      <c r="I77" s="85" t="s">
        <v>957</v>
      </c>
      <c r="J77" s="86">
        <v>2</v>
      </c>
      <c r="K77" s="87" t="s">
        <v>7</v>
      </c>
      <c r="L77" s="88">
        <v>2</v>
      </c>
      <c r="M77" s="85" t="s">
        <v>963</v>
      </c>
      <c r="N77" s="127" t="s">
        <v>964</v>
      </c>
      <c r="P77" s="1">
        <v>2</v>
      </c>
      <c r="AB77" s="1">
        <f t="shared" si="2"/>
        <v>2</v>
      </c>
    </row>
    <row r="78" spans="2:28" ht="16.5" customHeight="1" x14ac:dyDescent="0.2">
      <c r="B78" s="1">
        <v>73</v>
      </c>
      <c r="C78" s="730"/>
      <c r="D78" s="856"/>
      <c r="E78" s="776"/>
      <c r="F78" s="776"/>
      <c r="G78" s="845"/>
      <c r="H78" s="775"/>
      <c r="I78" s="17" t="s">
        <v>958</v>
      </c>
      <c r="J78" s="18">
        <v>10</v>
      </c>
      <c r="K78" s="19" t="s">
        <v>7</v>
      </c>
      <c r="L78" s="20">
        <v>0</v>
      </c>
      <c r="M78" s="17" t="s">
        <v>963</v>
      </c>
      <c r="N78" s="124" t="s">
        <v>965</v>
      </c>
      <c r="O78" s="1">
        <v>6</v>
      </c>
      <c r="P78" s="1">
        <v>1</v>
      </c>
      <c r="R78" s="1">
        <v>1</v>
      </c>
      <c r="T78" s="1">
        <v>1</v>
      </c>
      <c r="U78" s="1">
        <v>1</v>
      </c>
      <c r="AB78" s="1">
        <f t="shared" si="2"/>
        <v>10</v>
      </c>
    </row>
    <row r="79" spans="2:28" ht="16.5" customHeight="1" x14ac:dyDescent="0.2">
      <c r="B79" s="1">
        <v>74</v>
      </c>
      <c r="C79" s="730"/>
      <c r="D79" s="856"/>
      <c r="E79" s="776"/>
      <c r="F79" s="776"/>
      <c r="G79" s="845"/>
      <c r="H79" s="775"/>
      <c r="I79" s="17" t="s">
        <v>18</v>
      </c>
      <c r="J79" s="18">
        <v>8</v>
      </c>
      <c r="K79" s="19" t="s">
        <v>7</v>
      </c>
      <c r="L79" s="20">
        <v>1</v>
      </c>
      <c r="M79" s="17" t="s">
        <v>963</v>
      </c>
      <c r="N79" s="124" t="s">
        <v>966</v>
      </c>
      <c r="O79" s="1">
        <v>1</v>
      </c>
      <c r="P79" s="1">
        <v>6</v>
      </c>
      <c r="Q79" s="1">
        <v>1</v>
      </c>
      <c r="AB79" s="1">
        <f t="shared" si="2"/>
        <v>8</v>
      </c>
    </row>
    <row r="80" spans="2:28" ht="16.5" customHeight="1" x14ac:dyDescent="0.2">
      <c r="B80" s="1">
        <v>75</v>
      </c>
      <c r="C80" s="730"/>
      <c r="D80" s="856"/>
      <c r="E80" s="776"/>
      <c r="F80" s="776"/>
      <c r="G80" s="845"/>
      <c r="H80" s="775"/>
      <c r="I80" s="81" t="s">
        <v>959</v>
      </c>
      <c r="J80" s="82">
        <v>7</v>
      </c>
      <c r="K80" s="83" t="s">
        <v>7</v>
      </c>
      <c r="L80" s="84">
        <v>0</v>
      </c>
      <c r="M80" s="81" t="s">
        <v>972</v>
      </c>
      <c r="N80" s="126" t="s">
        <v>967</v>
      </c>
      <c r="O80" s="1">
        <v>3</v>
      </c>
      <c r="P80" s="1">
        <v>2</v>
      </c>
      <c r="R80" s="1">
        <v>1</v>
      </c>
      <c r="AA80" s="1">
        <v>1</v>
      </c>
      <c r="AB80" s="1">
        <f t="shared" si="2"/>
        <v>7</v>
      </c>
    </row>
    <row r="81" spans="2:28" ht="16.5" customHeight="1" x14ac:dyDescent="0.2">
      <c r="B81" s="1">
        <v>76</v>
      </c>
      <c r="C81" s="730">
        <v>22</v>
      </c>
      <c r="D81" s="856"/>
      <c r="E81" s="776" t="s">
        <v>982</v>
      </c>
      <c r="F81" s="776" t="s">
        <v>983</v>
      </c>
      <c r="G81" s="845" t="s">
        <v>981</v>
      </c>
      <c r="H81" s="775" t="s">
        <v>980</v>
      </c>
      <c r="I81" s="85" t="s">
        <v>968</v>
      </c>
      <c r="J81" s="86">
        <v>3</v>
      </c>
      <c r="K81" s="87" t="s">
        <v>7</v>
      </c>
      <c r="L81" s="88">
        <v>1</v>
      </c>
      <c r="M81" s="85" t="s">
        <v>973</v>
      </c>
      <c r="N81" s="127" t="s">
        <v>978</v>
      </c>
      <c r="O81" s="1">
        <v>1</v>
      </c>
      <c r="P81" s="1">
        <v>2</v>
      </c>
      <c r="AB81" s="1">
        <f t="shared" si="2"/>
        <v>3</v>
      </c>
    </row>
    <row r="82" spans="2:28" ht="16.5" customHeight="1" x14ac:dyDescent="0.2">
      <c r="B82" s="1">
        <v>77</v>
      </c>
      <c r="C82" s="730"/>
      <c r="D82" s="856"/>
      <c r="E82" s="776"/>
      <c r="F82" s="776"/>
      <c r="G82" s="845"/>
      <c r="H82" s="775"/>
      <c r="I82" s="17" t="s">
        <v>969</v>
      </c>
      <c r="J82" s="18">
        <v>1</v>
      </c>
      <c r="K82" s="19" t="s">
        <v>7</v>
      </c>
      <c r="L82" s="20">
        <v>3</v>
      </c>
      <c r="M82" s="17" t="s">
        <v>975</v>
      </c>
      <c r="N82" s="124" t="s">
        <v>977</v>
      </c>
      <c r="O82" s="1">
        <v>1</v>
      </c>
      <c r="AB82" s="1">
        <f t="shared" si="2"/>
        <v>1</v>
      </c>
    </row>
    <row r="83" spans="2:28" ht="16.5" customHeight="1" x14ac:dyDescent="0.2">
      <c r="B83" s="1">
        <v>78</v>
      </c>
      <c r="C83" s="730"/>
      <c r="D83" s="856"/>
      <c r="E83" s="776"/>
      <c r="F83" s="776"/>
      <c r="G83" s="845"/>
      <c r="H83" s="775"/>
      <c r="I83" s="17" t="s">
        <v>970</v>
      </c>
      <c r="J83" s="18">
        <v>2</v>
      </c>
      <c r="K83" s="19" t="s">
        <v>1143</v>
      </c>
      <c r="L83" s="20">
        <v>0</v>
      </c>
      <c r="M83" s="17" t="s">
        <v>973</v>
      </c>
      <c r="N83" s="124" t="s">
        <v>976</v>
      </c>
      <c r="O83" s="1">
        <v>1</v>
      </c>
      <c r="R83" s="1">
        <v>1</v>
      </c>
      <c r="AB83" s="1">
        <f t="shared" si="2"/>
        <v>2</v>
      </c>
    </row>
    <row r="84" spans="2:28" ht="16.5" customHeight="1" x14ac:dyDescent="0.2">
      <c r="B84" s="1">
        <v>79</v>
      </c>
      <c r="C84" s="730"/>
      <c r="D84" s="856"/>
      <c r="E84" s="776"/>
      <c r="F84" s="776"/>
      <c r="G84" s="845"/>
      <c r="H84" s="775"/>
      <c r="I84" s="17" t="s">
        <v>971</v>
      </c>
      <c r="J84" s="18">
        <v>1</v>
      </c>
      <c r="K84" s="19" t="s">
        <v>7</v>
      </c>
      <c r="L84" s="20">
        <v>0</v>
      </c>
      <c r="M84" s="17" t="s">
        <v>1008</v>
      </c>
      <c r="N84" s="124" t="s">
        <v>979</v>
      </c>
      <c r="P84" s="1">
        <v>1</v>
      </c>
      <c r="AB84" s="1">
        <f t="shared" si="2"/>
        <v>1</v>
      </c>
    </row>
    <row r="85" spans="2:28" ht="16.5" customHeight="1" x14ac:dyDescent="0.2">
      <c r="B85" s="1">
        <v>80</v>
      </c>
      <c r="C85" s="730"/>
      <c r="D85" s="856"/>
      <c r="E85" s="776"/>
      <c r="F85" s="776"/>
      <c r="G85" s="845"/>
      <c r="H85" s="775"/>
      <c r="I85" s="17" t="s">
        <v>968</v>
      </c>
      <c r="J85" s="18">
        <v>1</v>
      </c>
      <c r="K85" s="19" t="s">
        <v>7</v>
      </c>
      <c r="L85" s="20">
        <v>2</v>
      </c>
      <c r="M85" s="17" t="s">
        <v>975</v>
      </c>
      <c r="N85" s="124" t="s">
        <v>977</v>
      </c>
      <c r="O85" s="1">
        <v>1</v>
      </c>
      <c r="AB85" s="1">
        <f t="shared" si="2"/>
        <v>1</v>
      </c>
    </row>
    <row r="86" spans="2:28" ht="16.5" customHeight="1" x14ac:dyDescent="0.2">
      <c r="B86" s="1">
        <v>81</v>
      </c>
      <c r="C86" s="730"/>
      <c r="D86" s="856"/>
      <c r="E86" s="776"/>
      <c r="F86" s="776"/>
      <c r="G86" s="845"/>
      <c r="H86" s="775"/>
      <c r="I86" s="81" t="s">
        <v>617</v>
      </c>
      <c r="J86" s="82">
        <v>1</v>
      </c>
      <c r="K86" s="83" t="s">
        <v>7</v>
      </c>
      <c r="L86" s="84">
        <v>2</v>
      </c>
      <c r="M86" s="81" t="s">
        <v>1028</v>
      </c>
      <c r="N86" s="126" t="s">
        <v>977</v>
      </c>
      <c r="O86" s="1">
        <v>1</v>
      </c>
      <c r="AB86" s="1">
        <f t="shared" si="2"/>
        <v>1</v>
      </c>
    </row>
    <row r="87" spans="2:28" ht="16.5" customHeight="1" x14ac:dyDescent="0.2">
      <c r="B87" s="1">
        <v>82</v>
      </c>
      <c r="C87" s="730">
        <v>23</v>
      </c>
      <c r="D87" s="856"/>
      <c r="E87" s="846" t="s">
        <v>989</v>
      </c>
      <c r="F87" s="846" t="s">
        <v>991</v>
      </c>
      <c r="G87" s="849" t="s">
        <v>1002</v>
      </c>
      <c r="H87" s="865" t="s">
        <v>1140</v>
      </c>
      <c r="I87" s="77" t="s">
        <v>987</v>
      </c>
      <c r="J87" s="78">
        <v>4</v>
      </c>
      <c r="K87" s="79" t="s">
        <v>7</v>
      </c>
      <c r="L87" s="80">
        <v>0</v>
      </c>
      <c r="M87" s="77" t="s">
        <v>990</v>
      </c>
      <c r="N87" s="129" t="s">
        <v>992</v>
      </c>
      <c r="O87" s="1">
        <v>2</v>
      </c>
      <c r="R87" s="1">
        <v>2</v>
      </c>
      <c r="AB87" s="1">
        <f t="shared" si="2"/>
        <v>4</v>
      </c>
    </row>
    <row r="88" spans="2:28" ht="16.5" customHeight="1" thickBot="1" x14ac:dyDescent="0.25">
      <c r="B88" s="1">
        <v>83</v>
      </c>
      <c r="C88" s="730"/>
      <c r="D88" s="857"/>
      <c r="E88" s="853"/>
      <c r="F88" s="853"/>
      <c r="G88" s="850"/>
      <c r="H88" s="866"/>
      <c r="I88" s="110" t="s">
        <v>986</v>
      </c>
      <c r="J88" s="162">
        <v>6</v>
      </c>
      <c r="K88" s="163" t="s">
        <v>7</v>
      </c>
      <c r="L88" s="164">
        <v>0</v>
      </c>
      <c r="M88" s="110" t="s">
        <v>8</v>
      </c>
      <c r="N88" s="130" t="s">
        <v>993</v>
      </c>
      <c r="O88" s="1">
        <v>2</v>
      </c>
      <c r="P88" s="1">
        <v>1</v>
      </c>
      <c r="Q88" s="1">
        <v>1</v>
      </c>
      <c r="R88" s="1">
        <v>2</v>
      </c>
      <c r="AB88" s="1">
        <f t="shared" si="2"/>
        <v>6</v>
      </c>
    </row>
    <row r="89" spans="2:28" ht="16.5" customHeight="1" thickTop="1" x14ac:dyDescent="0.2">
      <c r="B89" s="1">
        <v>84</v>
      </c>
      <c r="C89" s="730">
        <v>24</v>
      </c>
      <c r="D89" s="838" t="s">
        <v>160</v>
      </c>
      <c r="E89" s="848" t="s">
        <v>996</v>
      </c>
      <c r="F89" s="848" t="s">
        <v>20</v>
      </c>
      <c r="G89" s="847" t="s">
        <v>1945</v>
      </c>
      <c r="H89" s="867" t="s">
        <v>1010</v>
      </c>
      <c r="I89" s="5" t="s">
        <v>997</v>
      </c>
      <c r="J89" s="6">
        <v>9</v>
      </c>
      <c r="K89" s="7" t="s">
        <v>7</v>
      </c>
      <c r="L89" s="8">
        <v>2</v>
      </c>
      <c r="M89" s="5" t="s">
        <v>1009</v>
      </c>
      <c r="N89" s="122" t="s">
        <v>1011</v>
      </c>
      <c r="O89" s="1">
        <v>1</v>
      </c>
      <c r="P89" s="1">
        <v>1</v>
      </c>
      <c r="R89" s="1">
        <v>3</v>
      </c>
      <c r="S89" s="1">
        <v>1</v>
      </c>
      <c r="T89" s="1">
        <v>2</v>
      </c>
      <c r="AA89" s="1">
        <v>1</v>
      </c>
      <c r="AB89" s="1">
        <f t="shared" si="2"/>
        <v>9</v>
      </c>
    </row>
    <row r="90" spans="2:28" ht="16.5" customHeight="1" x14ac:dyDescent="0.2">
      <c r="B90" s="1">
        <v>85</v>
      </c>
      <c r="C90" s="730"/>
      <c r="D90" s="839"/>
      <c r="E90" s="776"/>
      <c r="F90" s="776"/>
      <c r="G90" s="845"/>
      <c r="H90" s="775"/>
      <c r="I90" s="17" t="s">
        <v>998</v>
      </c>
      <c r="J90" s="18">
        <v>5</v>
      </c>
      <c r="K90" s="19" t="s">
        <v>7</v>
      </c>
      <c r="L90" s="20">
        <v>0</v>
      </c>
      <c r="M90" s="17" t="s">
        <v>1009</v>
      </c>
      <c r="N90" s="124" t="s">
        <v>1012</v>
      </c>
      <c r="P90" s="1">
        <v>2</v>
      </c>
      <c r="T90" s="1">
        <v>1</v>
      </c>
      <c r="U90" s="1">
        <v>1</v>
      </c>
      <c r="V90" s="1">
        <v>1</v>
      </c>
      <c r="AB90" s="1">
        <f t="shared" si="2"/>
        <v>5</v>
      </c>
    </row>
    <row r="91" spans="2:28" ht="16.5" customHeight="1" x14ac:dyDescent="0.2">
      <c r="B91" s="1">
        <v>86</v>
      </c>
      <c r="C91" s="730"/>
      <c r="D91" s="839"/>
      <c r="E91" s="776"/>
      <c r="F91" s="776"/>
      <c r="G91" s="845"/>
      <c r="H91" s="775"/>
      <c r="I91" s="17" t="s">
        <v>999</v>
      </c>
      <c r="J91" s="18">
        <v>5</v>
      </c>
      <c r="K91" s="19" t="s">
        <v>7</v>
      </c>
      <c r="L91" s="20">
        <v>2</v>
      </c>
      <c r="M91" s="17" t="s">
        <v>1009</v>
      </c>
      <c r="N91" s="124" t="s">
        <v>1013</v>
      </c>
      <c r="O91" s="1">
        <v>1</v>
      </c>
      <c r="P91" s="1">
        <v>1</v>
      </c>
      <c r="R91" s="1">
        <v>2</v>
      </c>
      <c r="AA91" s="1">
        <v>1</v>
      </c>
      <c r="AB91" s="1">
        <f t="shared" si="2"/>
        <v>5</v>
      </c>
    </row>
    <row r="92" spans="2:28" ht="16.5" customHeight="1" x14ac:dyDescent="0.2">
      <c r="B92" s="1">
        <v>87</v>
      </c>
      <c r="C92" s="730"/>
      <c r="D92" s="839"/>
      <c r="E92" s="776"/>
      <c r="F92" s="776"/>
      <c r="G92" s="845"/>
      <c r="H92" s="775"/>
      <c r="I92" s="81" t="s">
        <v>1000</v>
      </c>
      <c r="J92" s="82">
        <v>2</v>
      </c>
      <c r="K92" s="83" t="s">
        <v>7</v>
      </c>
      <c r="L92" s="84">
        <v>1</v>
      </c>
      <c r="M92" s="81" t="s">
        <v>1009</v>
      </c>
      <c r="N92" s="126" t="s">
        <v>1014</v>
      </c>
      <c r="O92" s="1">
        <v>2</v>
      </c>
      <c r="AB92" s="1">
        <f t="shared" si="2"/>
        <v>2</v>
      </c>
    </row>
    <row r="93" spans="2:28" ht="16.5" customHeight="1" x14ac:dyDescent="0.2">
      <c r="B93" s="1">
        <v>88</v>
      </c>
      <c r="C93" s="730">
        <v>25</v>
      </c>
      <c r="D93" s="839"/>
      <c r="E93" s="846" t="s">
        <v>1005</v>
      </c>
      <c r="F93" s="846" t="s">
        <v>20</v>
      </c>
      <c r="G93" s="849" t="s">
        <v>1003</v>
      </c>
      <c r="H93" s="219" t="s">
        <v>1001</v>
      </c>
      <c r="I93" s="77" t="s">
        <v>1004</v>
      </c>
      <c r="J93" s="78">
        <v>7</v>
      </c>
      <c r="K93" s="79" t="s">
        <v>7</v>
      </c>
      <c r="L93" s="80">
        <v>0</v>
      </c>
      <c r="M93" s="77" t="s">
        <v>1009</v>
      </c>
      <c r="N93" s="129" t="s">
        <v>1015</v>
      </c>
      <c r="O93" s="1">
        <v>4</v>
      </c>
      <c r="P93" s="1">
        <v>2</v>
      </c>
      <c r="Q93" s="1">
        <v>1</v>
      </c>
      <c r="AB93" s="1">
        <f t="shared" si="2"/>
        <v>7</v>
      </c>
    </row>
    <row r="94" spans="2:28" ht="16.5" customHeight="1" x14ac:dyDescent="0.2">
      <c r="B94" s="1">
        <v>89</v>
      </c>
      <c r="C94" s="730"/>
      <c r="D94" s="839"/>
      <c r="E94" s="846"/>
      <c r="F94" s="846"/>
      <c r="G94" s="849"/>
      <c r="H94" s="211" t="s">
        <v>1006</v>
      </c>
      <c r="I94" s="92" t="s">
        <v>744</v>
      </c>
      <c r="J94" s="93">
        <v>3</v>
      </c>
      <c r="K94" s="94" t="s">
        <v>7</v>
      </c>
      <c r="L94" s="95">
        <v>1</v>
      </c>
      <c r="M94" s="92" t="s">
        <v>1017</v>
      </c>
      <c r="N94" s="96" t="s">
        <v>1016</v>
      </c>
      <c r="P94" s="1">
        <v>1</v>
      </c>
      <c r="S94" s="1">
        <v>1</v>
      </c>
      <c r="T94" s="1">
        <v>1</v>
      </c>
      <c r="AB94" s="1">
        <f t="shared" si="2"/>
        <v>3</v>
      </c>
    </row>
    <row r="95" spans="2:28" ht="16.5" customHeight="1" x14ac:dyDescent="0.2">
      <c r="B95" s="1">
        <v>90</v>
      </c>
      <c r="C95" s="730">
        <v>26</v>
      </c>
      <c r="D95" s="839"/>
      <c r="E95" s="846" t="s">
        <v>1007</v>
      </c>
      <c r="F95" s="846" t="s">
        <v>1021</v>
      </c>
      <c r="G95" s="849" t="s">
        <v>906</v>
      </c>
      <c r="H95" s="253" t="s">
        <v>1001</v>
      </c>
      <c r="I95" s="140" t="s">
        <v>194</v>
      </c>
      <c r="J95" s="134">
        <v>2</v>
      </c>
      <c r="K95" s="135" t="s">
        <v>7</v>
      </c>
      <c r="L95" s="136">
        <v>0</v>
      </c>
      <c r="M95" s="140" t="s">
        <v>1018</v>
      </c>
      <c r="N95" s="133" t="s">
        <v>1019</v>
      </c>
      <c r="R95" s="1">
        <v>2</v>
      </c>
      <c r="AB95" s="1">
        <f t="shared" si="2"/>
        <v>2</v>
      </c>
    </row>
    <row r="96" spans="2:28" ht="16.5" customHeight="1" x14ac:dyDescent="0.2">
      <c r="B96" s="1">
        <v>91</v>
      </c>
      <c r="C96" s="730"/>
      <c r="D96" s="839"/>
      <c r="E96" s="846"/>
      <c r="F96" s="846"/>
      <c r="G96" s="849"/>
      <c r="H96" s="254" t="s">
        <v>1006</v>
      </c>
      <c r="I96" s="72" t="s">
        <v>744</v>
      </c>
      <c r="J96" s="73">
        <v>7</v>
      </c>
      <c r="K96" s="74" t="s">
        <v>7</v>
      </c>
      <c r="L96" s="75">
        <v>1</v>
      </c>
      <c r="M96" s="72" t="s">
        <v>1018</v>
      </c>
      <c r="N96" s="76" t="s">
        <v>1020</v>
      </c>
      <c r="O96" s="1">
        <v>3</v>
      </c>
      <c r="S96" s="1">
        <v>1</v>
      </c>
      <c r="T96" s="1">
        <v>1</v>
      </c>
      <c r="V96" s="1">
        <v>1</v>
      </c>
      <c r="Y96" s="1">
        <v>1</v>
      </c>
      <c r="AB96" s="1">
        <f t="shared" si="2"/>
        <v>7</v>
      </c>
    </row>
    <row r="97" spans="2:28" ht="16.5" customHeight="1" x14ac:dyDescent="0.2">
      <c r="B97" s="1">
        <v>92</v>
      </c>
      <c r="C97" s="730">
        <v>27</v>
      </c>
      <c r="D97" s="839"/>
      <c r="E97" s="776" t="s">
        <v>37</v>
      </c>
      <c r="F97" s="776" t="s">
        <v>149</v>
      </c>
      <c r="G97" s="869" t="s">
        <v>1944</v>
      </c>
      <c r="H97" s="775" t="s">
        <v>1027</v>
      </c>
      <c r="I97" s="85" t="s">
        <v>1022</v>
      </c>
      <c r="J97" s="86">
        <v>3</v>
      </c>
      <c r="K97" s="230" t="s">
        <v>7</v>
      </c>
      <c r="L97" s="88">
        <v>0</v>
      </c>
      <c r="M97" s="85" t="s">
        <v>8</v>
      </c>
      <c r="N97" s="127" t="s">
        <v>1029</v>
      </c>
      <c r="O97" s="1">
        <v>1</v>
      </c>
      <c r="R97" s="1">
        <v>1</v>
      </c>
      <c r="S97" s="1">
        <v>1</v>
      </c>
      <c r="AB97" s="1">
        <f t="shared" si="2"/>
        <v>3</v>
      </c>
    </row>
    <row r="98" spans="2:28" ht="16.5" customHeight="1" x14ac:dyDescent="0.2">
      <c r="B98" s="1">
        <v>93</v>
      </c>
      <c r="C98" s="730"/>
      <c r="D98" s="839"/>
      <c r="E98" s="776"/>
      <c r="F98" s="776"/>
      <c r="G98" s="869"/>
      <c r="H98" s="775"/>
      <c r="I98" s="17" t="s">
        <v>1023</v>
      </c>
      <c r="J98" s="18">
        <v>2</v>
      </c>
      <c r="K98" s="233" t="s">
        <v>7</v>
      </c>
      <c r="L98" s="20">
        <v>0</v>
      </c>
      <c r="M98" s="17" t="s">
        <v>8</v>
      </c>
      <c r="N98" s="124" t="s">
        <v>1030</v>
      </c>
      <c r="P98" s="1">
        <v>1</v>
      </c>
      <c r="R98" s="1">
        <v>1</v>
      </c>
      <c r="AB98" s="1">
        <f t="shared" si="2"/>
        <v>2</v>
      </c>
    </row>
    <row r="99" spans="2:28" ht="16.5" customHeight="1" x14ac:dyDescent="0.2">
      <c r="B99" s="1">
        <v>94</v>
      </c>
      <c r="C99" s="730"/>
      <c r="D99" s="839"/>
      <c r="E99" s="776"/>
      <c r="F99" s="776"/>
      <c r="G99" s="869"/>
      <c r="H99" s="775"/>
      <c r="I99" s="17" t="s">
        <v>1024</v>
      </c>
      <c r="J99" s="18">
        <v>3</v>
      </c>
      <c r="K99" s="233" t="s">
        <v>7</v>
      </c>
      <c r="L99" s="20">
        <v>0</v>
      </c>
      <c r="M99" s="17" t="s">
        <v>8</v>
      </c>
      <c r="N99" s="124" t="s">
        <v>1031</v>
      </c>
      <c r="P99" s="1">
        <v>1</v>
      </c>
      <c r="S99" s="1">
        <v>1</v>
      </c>
      <c r="AA99" s="1">
        <v>1</v>
      </c>
      <c r="AB99" s="1">
        <f t="shared" si="2"/>
        <v>3</v>
      </c>
    </row>
    <row r="100" spans="2:28" ht="16.5" customHeight="1" x14ac:dyDescent="0.2">
      <c r="B100" s="1">
        <v>95</v>
      </c>
      <c r="C100" s="730"/>
      <c r="D100" s="839"/>
      <c r="E100" s="776"/>
      <c r="F100" s="776"/>
      <c r="G100" s="869"/>
      <c r="H100" s="775"/>
      <c r="I100" s="17" t="s">
        <v>1025</v>
      </c>
      <c r="J100" s="18">
        <v>4</v>
      </c>
      <c r="K100" s="233" t="s">
        <v>7</v>
      </c>
      <c r="L100" s="20">
        <v>2</v>
      </c>
      <c r="M100" s="17" t="s">
        <v>1046</v>
      </c>
      <c r="N100" s="124" t="s">
        <v>1048</v>
      </c>
      <c r="O100" s="1">
        <v>2</v>
      </c>
      <c r="R100" s="1">
        <v>2</v>
      </c>
      <c r="AB100" s="1">
        <f t="shared" si="2"/>
        <v>4</v>
      </c>
    </row>
    <row r="101" spans="2:28" ht="16.5" customHeight="1" thickBot="1" x14ac:dyDescent="0.25">
      <c r="B101" s="1">
        <v>96</v>
      </c>
      <c r="C101" s="730"/>
      <c r="D101" s="840"/>
      <c r="E101" s="777"/>
      <c r="F101" s="777"/>
      <c r="G101" s="871"/>
      <c r="H101" s="868"/>
      <c r="I101" s="229" t="s">
        <v>1026</v>
      </c>
      <c r="J101" s="222">
        <v>0</v>
      </c>
      <c r="K101" s="231" t="s">
        <v>7</v>
      </c>
      <c r="L101" s="224">
        <v>3</v>
      </c>
      <c r="M101" s="229" t="s">
        <v>1051</v>
      </c>
      <c r="N101" s="232" t="s">
        <v>1032</v>
      </c>
      <c r="AB101" s="1">
        <f t="shared" si="2"/>
        <v>0</v>
      </c>
    </row>
    <row r="102" spans="2:28" ht="16.5" customHeight="1" thickTop="1" x14ac:dyDescent="0.2">
      <c r="B102" s="1">
        <v>97</v>
      </c>
      <c r="C102" s="730">
        <v>28</v>
      </c>
      <c r="D102" s="855" t="s">
        <v>1033</v>
      </c>
      <c r="E102" s="852" t="s">
        <v>1034</v>
      </c>
      <c r="F102" s="852" t="s">
        <v>20</v>
      </c>
      <c r="G102" s="851" t="s">
        <v>1035</v>
      </c>
      <c r="H102" s="858" t="s">
        <v>1887</v>
      </c>
      <c r="I102" s="3" t="s">
        <v>1036</v>
      </c>
      <c r="J102" s="89">
        <v>2</v>
      </c>
      <c r="K102" s="90" t="s">
        <v>7</v>
      </c>
      <c r="L102" s="91">
        <v>1</v>
      </c>
      <c r="M102" s="3" t="s">
        <v>1047</v>
      </c>
      <c r="N102" s="10" t="s">
        <v>1050</v>
      </c>
      <c r="O102" s="1">
        <v>1</v>
      </c>
      <c r="S102" s="1">
        <v>1</v>
      </c>
      <c r="AB102" s="1">
        <f t="shared" si="2"/>
        <v>2</v>
      </c>
    </row>
    <row r="103" spans="2:28" ht="16.5" customHeight="1" x14ac:dyDescent="0.2">
      <c r="B103" s="1">
        <v>98</v>
      </c>
      <c r="C103" s="730"/>
      <c r="D103" s="856"/>
      <c r="E103" s="843"/>
      <c r="F103" s="843"/>
      <c r="G103" s="841"/>
      <c r="H103" s="859"/>
      <c r="I103" s="92" t="s">
        <v>1084</v>
      </c>
      <c r="J103" s="93">
        <v>4</v>
      </c>
      <c r="K103" s="94" t="s">
        <v>7</v>
      </c>
      <c r="L103" s="95">
        <v>1</v>
      </c>
      <c r="M103" s="92" t="s">
        <v>1054</v>
      </c>
      <c r="N103" s="96" t="s">
        <v>1049</v>
      </c>
      <c r="O103" s="1">
        <v>4</v>
      </c>
      <c r="AB103" s="1">
        <f t="shared" si="2"/>
        <v>4</v>
      </c>
    </row>
    <row r="104" spans="2:28" ht="37.5" customHeight="1" thickBot="1" x14ac:dyDescent="0.25">
      <c r="B104" s="1">
        <v>99</v>
      </c>
      <c r="C104" s="1">
        <v>29</v>
      </c>
      <c r="D104" s="857"/>
      <c r="E104" s="236" t="s">
        <v>1038</v>
      </c>
      <c r="F104" s="236" t="s">
        <v>1053</v>
      </c>
      <c r="G104" s="235" t="s">
        <v>1943</v>
      </c>
      <c r="H104" s="234" t="s">
        <v>1039</v>
      </c>
      <c r="I104" s="236" t="s">
        <v>1037</v>
      </c>
      <c r="J104" s="238">
        <v>0</v>
      </c>
      <c r="K104" s="239" t="s">
        <v>7</v>
      </c>
      <c r="L104" s="240">
        <v>3</v>
      </c>
      <c r="M104" s="236" t="s">
        <v>1056</v>
      </c>
      <c r="N104" s="237" t="s">
        <v>1052</v>
      </c>
      <c r="AB104" s="1">
        <f t="shared" si="2"/>
        <v>0</v>
      </c>
    </row>
    <row r="105" spans="2:28" ht="16.5" customHeight="1" thickTop="1" x14ac:dyDescent="0.2">
      <c r="B105" s="1">
        <v>100</v>
      </c>
      <c r="C105" s="730">
        <v>30</v>
      </c>
      <c r="D105" s="855" t="s">
        <v>1040</v>
      </c>
      <c r="E105" s="848" t="s">
        <v>1041</v>
      </c>
      <c r="F105" s="848" t="s">
        <v>1057</v>
      </c>
      <c r="G105" s="847" t="s">
        <v>1042</v>
      </c>
      <c r="H105" s="867" t="s">
        <v>1071</v>
      </c>
      <c r="I105" s="5" t="s">
        <v>1043</v>
      </c>
      <c r="J105" s="6">
        <v>2</v>
      </c>
      <c r="K105" s="7" t="s">
        <v>7</v>
      </c>
      <c r="L105" s="8">
        <v>0</v>
      </c>
      <c r="M105" s="5" t="s">
        <v>1055</v>
      </c>
      <c r="N105" s="122" t="s">
        <v>1058</v>
      </c>
      <c r="R105" s="1">
        <v>1</v>
      </c>
      <c r="S105" s="1">
        <v>1</v>
      </c>
      <c r="AB105" s="1">
        <f t="shared" si="2"/>
        <v>2</v>
      </c>
    </row>
    <row r="106" spans="2:28" ht="16.5" customHeight="1" x14ac:dyDescent="0.2">
      <c r="B106" s="1">
        <v>101</v>
      </c>
      <c r="C106" s="730"/>
      <c r="D106" s="856"/>
      <c r="E106" s="776"/>
      <c r="F106" s="776"/>
      <c r="G106" s="845"/>
      <c r="H106" s="775"/>
      <c r="I106" s="17" t="s">
        <v>1044</v>
      </c>
      <c r="J106" s="18">
        <v>3</v>
      </c>
      <c r="K106" s="19" t="s">
        <v>7</v>
      </c>
      <c r="L106" s="20">
        <v>0</v>
      </c>
      <c r="M106" s="17" t="s">
        <v>1055</v>
      </c>
      <c r="N106" s="124" t="s">
        <v>1059</v>
      </c>
      <c r="P106" s="1">
        <v>1</v>
      </c>
      <c r="R106" s="1">
        <v>2</v>
      </c>
      <c r="AB106" s="1">
        <f t="shared" si="2"/>
        <v>3</v>
      </c>
    </row>
    <row r="107" spans="2:28" ht="16.5" customHeight="1" x14ac:dyDescent="0.2">
      <c r="B107" s="1">
        <v>102</v>
      </c>
      <c r="C107" s="730"/>
      <c r="D107" s="856"/>
      <c r="E107" s="776"/>
      <c r="F107" s="776"/>
      <c r="G107" s="845"/>
      <c r="H107" s="775"/>
      <c r="I107" s="11" t="s">
        <v>1045</v>
      </c>
      <c r="J107" s="12">
        <v>1</v>
      </c>
      <c r="K107" s="13" t="s">
        <v>7</v>
      </c>
      <c r="L107" s="14">
        <v>3</v>
      </c>
      <c r="M107" s="11" t="s">
        <v>1066</v>
      </c>
      <c r="N107" s="123" t="s">
        <v>1060</v>
      </c>
      <c r="R107" s="1">
        <v>1</v>
      </c>
      <c r="AB107" s="1">
        <f t="shared" si="2"/>
        <v>1</v>
      </c>
    </row>
    <row r="108" spans="2:28" ht="16.5" customHeight="1" x14ac:dyDescent="0.2">
      <c r="B108" s="1">
        <v>103</v>
      </c>
      <c r="C108" s="730">
        <v>31</v>
      </c>
      <c r="D108" s="856"/>
      <c r="E108" s="776" t="s">
        <v>1063</v>
      </c>
      <c r="F108" s="776" t="s">
        <v>1072</v>
      </c>
      <c r="G108" s="845"/>
      <c r="H108" s="775"/>
      <c r="I108" s="161" t="s">
        <v>1061</v>
      </c>
      <c r="J108" s="148">
        <v>2</v>
      </c>
      <c r="K108" s="149" t="s">
        <v>7</v>
      </c>
      <c r="L108" s="150">
        <v>0</v>
      </c>
      <c r="M108" s="161" t="s">
        <v>1055</v>
      </c>
      <c r="N108" s="152" t="s">
        <v>1067</v>
      </c>
      <c r="O108" s="1">
        <v>1</v>
      </c>
      <c r="R108" s="1">
        <v>1</v>
      </c>
      <c r="AB108" s="1">
        <f t="shared" si="2"/>
        <v>2</v>
      </c>
    </row>
    <row r="109" spans="2:28" ht="16.5" customHeight="1" x14ac:dyDescent="0.2">
      <c r="B109" s="1">
        <v>104</v>
      </c>
      <c r="C109" s="730"/>
      <c r="D109" s="856"/>
      <c r="E109" s="776"/>
      <c r="F109" s="776"/>
      <c r="G109" s="845"/>
      <c r="H109" s="775"/>
      <c r="I109" s="17" t="s">
        <v>1062</v>
      </c>
      <c r="J109" s="18">
        <v>3</v>
      </c>
      <c r="K109" s="19" t="s">
        <v>7</v>
      </c>
      <c r="L109" s="20">
        <v>0</v>
      </c>
      <c r="M109" s="17" t="s">
        <v>1055</v>
      </c>
      <c r="N109" s="124" t="s">
        <v>1068</v>
      </c>
      <c r="O109" s="1">
        <v>1</v>
      </c>
      <c r="P109" s="1">
        <v>1</v>
      </c>
      <c r="X109" s="1">
        <v>1</v>
      </c>
      <c r="AB109" s="1">
        <f t="shared" si="2"/>
        <v>3</v>
      </c>
    </row>
    <row r="110" spans="2:28" ht="16.5" customHeight="1" x14ac:dyDescent="0.2">
      <c r="B110" s="1">
        <v>105</v>
      </c>
      <c r="C110" s="730"/>
      <c r="D110" s="856"/>
      <c r="E110" s="776"/>
      <c r="F110" s="776"/>
      <c r="G110" s="845"/>
      <c r="H110" s="775"/>
      <c r="I110" s="17" t="s">
        <v>1064</v>
      </c>
      <c r="J110" s="18">
        <v>1</v>
      </c>
      <c r="K110" s="19" t="s">
        <v>7</v>
      </c>
      <c r="L110" s="20">
        <v>2</v>
      </c>
      <c r="M110" s="17" t="s">
        <v>1086</v>
      </c>
      <c r="N110" s="124" t="s">
        <v>1069</v>
      </c>
      <c r="O110" s="1">
        <v>1</v>
      </c>
      <c r="AB110" s="1">
        <f t="shared" si="2"/>
        <v>1</v>
      </c>
    </row>
    <row r="111" spans="2:28" ht="16.5" customHeight="1" thickBot="1" x14ac:dyDescent="0.25">
      <c r="B111" s="1">
        <v>106</v>
      </c>
      <c r="C111" s="730"/>
      <c r="D111" s="857"/>
      <c r="E111" s="777"/>
      <c r="F111" s="777"/>
      <c r="G111" s="854"/>
      <c r="H111" s="868"/>
      <c r="I111" s="229" t="s">
        <v>1065</v>
      </c>
      <c r="J111" s="222">
        <v>4</v>
      </c>
      <c r="K111" s="223" t="s">
        <v>7</v>
      </c>
      <c r="L111" s="224">
        <v>0</v>
      </c>
      <c r="M111" s="229" t="s">
        <v>1077</v>
      </c>
      <c r="N111" s="232" t="s">
        <v>1070</v>
      </c>
      <c r="O111" s="1">
        <v>2</v>
      </c>
      <c r="P111" s="1">
        <v>1</v>
      </c>
      <c r="Q111" s="1">
        <v>1</v>
      </c>
      <c r="AB111" s="1">
        <f t="shared" si="2"/>
        <v>4</v>
      </c>
    </row>
    <row r="112" spans="2:28" ht="16.5" customHeight="1" thickTop="1" x14ac:dyDescent="0.2">
      <c r="B112" s="1">
        <v>107</v>
      </c>
      <c r="C112" s="730">
        <v>32</v>
      </c>
      <c r="D112" s="855" t="s">
        <v>1073</v>
      </c>
      <c r="E112" s="848" t="s">
        <v>320</v>
      </c>
      <c r="F112" s="848" t="s">
        <v>1090</v>
      </c>
      <c r="G112" s="870" t="s">
        <v>1944</v>
      </c>
      <c r="H112" s="867" t="s">
        <v>1092</v>
      </c>
      <c r="I112" s="5" t="s">
        <v>1074</v>
      </c>
      <c r="J112" s="6">
        <v>6</v>
      </c>
      <c r="K112" s="7" t="s">
        <v>7</v>
      </c>
      <c r="L112" s="8">
        <v>0</v>
      </c>
      <c r="M112" s="5" t="s">
        <v>1078</v>
      </c>
      <c r="N112" s="122" t="s">
        <v>1079</v>
      </c>
      <c r="O112" s="1">
        <v>2</v>
      </c>
      <c r="Q112" s="1">
        <v>3</v>
      </c>
      <c r="T112" s="1">
        <v>1</v>
      </c>
      <c r="AB112" s="1">
        <f t="shared" si="2"/>
        <v>6</v>
      </c>
    </row>
    <row r="113" spans="2:28" ht="16.5" customHeight="1" x14ac:dyDescent="0.2">
      <c r="B113" s="1">
        <v>108</v>
      </c>
      <c r="C113" s="730"/>
      <c r="D113" s="856"/>
      <c r="E113" s="776"/>
      <c r="F113" s="776"/>
      <c r="G113" s="845"/>
      <c r="H113" s="775"/>
      <c r="I113" s="17" t="s">
        <v>1075</v>
      </c>
      <c r="J113" s="18">
        <v>10</v>
      </c>
      <c r="K113" s="19" t="s">
        <v>7</v>
      </c>
      <c r="L113" s="20">
        <v>0</v>
      </c>
      <c r="M113" s="17" t="s">
        <v>1078</v>
      </c>
      <c r="N113" s="124" t="s">
        <v>1081</v>
      </c>
      <c r="O113" s="1">
        <v>6</v>
      </c>
      <c r="Q113" s="1">
        <v>1</v>
      </c>
      <c r="R113" s="1">
        <v>1</v>
      </c>
      <c r="S113" s="1">
        <v>1</v>
      </c>
      <c r="U113" s="1">
        <v>1</v>
      </c>
      <c r="AB113" s="1">
        <f t="shared" si="2"/>
        <v>10</v>
      </c>
    </row>
    <row r="114" spans="2:28" ht="16.5" customHeight="1" x14ac:dyDescent="0.2">
      <c r="B114" s="1">
        <v>109</v>
      </c>
      <c r="C114" s="730"/>
      <c r="D114" s="856"/>
      <c r="E114" s="776"/>
      <c r="F114" s="776"/>
      <c r="G114" s="845"/>
      <c r="H114" s="775"/>
      <c r="I114" s="11" t="s">
        <v>1082</v>
      </c>
      <c r="J114" s="12">
        <v>6</v>
      </c>
      <c r="K114" s="13" t="s">
        <v>7</v>
      </c>
      <c r="L114" s="14">
        <v>0</v>
      </c>
      <c r="M114" s="11" t="s">
        <v>1101</v>
      </c>
      <c r="N114" s="123" t="s">
        <v>1080</v>
      </c>
      <c r="O114" s="1">
        <v>2</v>
      </c>
      <c r="P114" s="1">
        <v>1</v>
      </c>
      <c r="R114" s="1">
        <v>3</v>
      </c>
      <c r="AB114" s="1">
        <f t="shared" si="2"/>
        <v>6</v>
      </c>
    </row>
    <row r="115" spans="2:28" ht="16.5" customHeight="1" x14ac:dyDescent="0.2">
      <c r="B115" s="1">
        <v>110</v>
      </c>
      <c r="C115" s="730">
        <v>33</v>
      </c>
      <c r="D115" s="856"/>
      <c r="E115" s="776" t="s">
        <v>291</v>
      </c>
      <c r="F115" s="776" t="s">
        <v>1102</v>
      </c>
      <c r="G115" s="845"/>
      <c r="H115" s="775"/>
      <c r="I115" s="161" t="s">
        <v>1098</v>
      </c>
      <c r="J115" s="148">
        <v>0</v>
      </c>
      <c r="K115" s="149" t="s">
        <v>7</v>
      </c>
      <c r="L115" s="150">
        <v>4</v>
      </c>
      <c r="M115" s="161" t="s">
        <v>1087</v>
      </c>
      <c r="N115" s="152" t="s">
        <v>1091</v>
      </c>
      <c r="AB115" s="1">
        <f t="shared" si="2"/>
        <v>0</v>
      </c>
    </row>
    <row r="116" spans="2:28" ht="16.5" customHeight="1" x14ac:dyDescent="0.2">
      <c r="B116" s="1">
        <v>111</v>
      </c>
      <c r="C116" s="730"/>
      <c r="D116" s="856"/>
      <c r="E116" s="776"/>
      <c r="F116" s="776"/>
      <c r="G116" s="845"/>
      <c r="H116" s="775"/>
      <c r="I116" s="17" t="s">
        <v>1083</v>
      </c>
      <c r="J116" s="18">
        <v>0</v>
      </c>
      <c r="K116" s="19" t="s">
        <v>7</v>
      </c>
      <c r="L116" s="20">
        <v>7</v>
      </c>
      <c r="M116" s="17" t="s">
        <v>1087</v>
      </c>
      <c r="N116" s="124" t="s">
        <v>1088</v>
      </c>
      <c r="AB116" s="1">
        <f t="shared" si="2"/>
        <v>0</v>
      </c>
    </row>
    <row r="117" spans="2:28" ht="16.5" customHeight="1" x14ac:dyDescent="0.2">
      <c r="B117" s="1">
        <v>112</v>
      </c>
      <c r="C117" s="730"/>
      <c r="D117" s="856"/>
      <c r="E117" s="776"/>
      <c r="F117" s="776"/>
      <c r="G117" s="845"/>
      <c r="H117" s="775"/>
      <c r="I117" s="81" t="s">
        <v>1085</v>
      </c>
      <c r="J117" s="82">
        <v>2</v>
      </c>
      <c r="K117" s="83" t="s">
        <v>7</v>
      </c>
      <c r="L117" s="84">
        <v>3</v>
      </c>
      <c r="M117" s="81" t="s">
        <v>1099</v>
      </c>
      <c r="N117" s="126" t="s">
        <v>1089</v>
      </c>
      <c r="AA117" s="1">
        <v>2</v>
      </c>
      <c r="AB117" s="1">
        <f t="shared" si="2"/>
        <v>2</v>
      </c>
    </row>
    <row r="118" spans="2:28" ht="16.5" customHeight="1" x14ac:dyDescent="0.2">
      <c r="B118" s="1">
        <v>113</v>
      </c>
      <c r="C118" s="730">
        <v>34</v>
      </c>
      <c r="D118" s="856"/>
      <c r="E118" s="843" t="s">
        <v>1094</v>
      </c>
      <c r="F118" s="843" t="s">
        <v>1106</v>
      </c>
      <c r="G118" s="843" t="s">
        <v>747</v>
      </c>
      <c r="H118" s="843" t="s">
        <v>1888</v>
      </c>
      <c r="I118" s="40" t="s">
        <v>1093</v>
      </c>
      <c r="J118" s="41">
        <v>3</v>
      </c>
      <c r="K118" s="42" t="s">
        <v>7</v>
      </c>
      <c r="L118" s="43">
        <v>0</v>
      </c>
      <c r="M118" s="40" t="s">
        <v>1101</v>
      </c>
      <c r="N118" s="44" t="s">
        <v>1103</v>
      </c>
      <c r="O118" s="1">
        <v>1</v>
      </c>
      <c r="P118" s="1">
        <v>1</v>
      </c>
      <c r="R118" s="1">
        <v>1</v>
      </c>
      <c r="AB118" s="1">
        <f t="shared" si="2"/>
        <v>3</v>
      </c>
    </row>
    <row r="119" spans="2:28" ht="16.5" customHeight="1" x14ac:dyDescent="0.2">
      <c r="B119" s="1">
        <v>114</v>
      </c>
      <c r="C119" s="730"/>
      <c r="D119" s="856"/>
      <c r="E119" s="843"/>
      <c r="F119" s="843"/>
      <c r="G119" s="843"/>
      <c r="H119" s="843"/>
      <c r="I119" s="45" t="s">
        <v>1093</v>
      </c>
      <c r="J119" s="46">
        <v>2</v>
      </c>
      <c r="K119" s="47" t="s">
        <v>7</v>
      </c>
      <c r="L119" s="48">
        <v>3</v>
      </c>
      <c r="M119" s="45" t="s">
        <v>1100</v>
      </c>
      <c r="N119" s="21" t="s">
        <v>1104</v>
      </c>
      <c r="R119" s="1">
        <v>1</v>
      </c>
      <c r="S119" s="1">
        <v>1</v>
      </c>
      <c r="AB119" s="1">
        <f t="shared" si="2"/>
        <v>2</v>
      </c>
    </row>
    <row r="120" spans="2:28" ht="16.5" customHeight="1" x14ac:dyDescent="0.2">
      <c r="B120" s="1">
        <v>115</v>
      </c>
      <c r="C120" s="730"/>
      <c r="D120" s="856"/>
      <c r="E120" s="843"/>
      <c r="F120" s="843"/>
      <c r="G120" s="843"/>
      <c r="H120" s="843"/>
      <c r="I120" s="72" t="s">
        <v>1093</v>
      </c>
      <c r="J120" s="73">
        <v>8</v>
      </c>
      <c r="K120" s="74" t="s">
        <v>7</v>
      </c>
      <c r="L120" s="75">
        <v>2</v>
      </c>
      <c r="M120" s="72" t="s">
        <v>1101</v>
      </c>
      <c r="N120" s="76" t="s">
        <v>1105</v>
      </c>
      <c r="O120" s="1">
        <v>3</v>
      </c>
      <c r="Q120" s="1">
        <v>1</v>
      </c>
      <c r="R120" s="1">
        <v>3</v>
      </c>
      <c r="W120" s="1">
        <v>1</v>
      </c>
      <c r="AB120" s="1">
        <f t="shared" si="2"/>
        <v>8</v>
      </c>
    </row>
    <row r="121" spans="2:28" ht="16.5" customHeight="1" x14ac:dyDescent="0.2">
      <c r="B121" s="1">
        <v>116</v>
      </c>
      <c r="C121" s="730">
        <v>35</v>
      </c>
      <c r="D121" s="856"/>
      <c r="E121" s="843" t="s">
        <v>1095</v>
      </c>
      <c r="F121" s="843" t="s">
        <v>1107</v>
      </c>
      <c r="G121" s="841" t="s">
        <v>1076</v>
      </c>
      <c r="H121" s="859" t="s">
        <v>1889</v>
      </c>
      <c r="I121" s="40" t="s">
        <v>1096</v>
      </c>
      <c r="J121" s="41">
        <v>6</v>
      </c>
      <c r="K121" s="42" t="s">
        <v>7</v>
      </c>
      <c r="L121" s="43">
        <v>0</v>
      </c>
      <c r="M121" s="40" t="s">
        <v>8</v>
      </c>
      <c r="N121" s="44" t="s">
        <v>1108</v>
      </c>
      <c r="O121" s="1">
        <v>3</v>
      </c>
      <c r="S121" s="1">
        <v>1</v>
      </c>
      <c r="U121" s="1">
        <v>1</v>
      </c>
      <c r="Z121" s="1">
        <v>1</v>
      </c>
      <c r="AB121" s="1">
        <f t="shared" si="2"/>
        <v>6</v>
      </c>
    </row>
    <row r="122" spans="2:28" ht="16.5" customHeight="1" x14ac:dyDescent="0.2">
      <c r="B122" s="1">
        <v>117</v>
      </c>
      <c r="C122" s="730"/>
      <c r="D122" s="856"/>
      <c r="E122" s="843"/>
      <c r="F122" s="843"/>
      <c r="G122" s="841"/>
      <c r="H122" s="859"/>
      <c r="I122" s="45" t="s">
        <v>1096</v>
      </c>
      <c r="J122" s="46">
        <v>5</v>
      </c>
      <c r="K122" s="47" t="s">
        <v>7</v>
      </c>
      <c r="L122" s="48">
        <v>1</v>
      </c>
      <c r="M122" s="45" t="s">
        <v>8</v>
      </c>
      <c r="N122" s="21" t="s">
        <v>1109</v>
      </c>
      <c r="O122" s="1">
        <v>2</v>
      </c>
      <c r="P122" s="1">
        <v>2</v>
      </c>
      <c r="Q122" s="1">
        <v>1</v>
      </c>
      <c r="AB122" s="1">
        <f t="shared" si="2"/>
        <v>5</v>
      </c>
    </row>
    <row r="123" spans="2:28" ht="16.5" customHeight="1" thickBot="1" x14ac:dyDescent="0.25">
      <c r="B123" s="1">
        <v>118</v>
      </c>
      <c r="C123" s="730"/>
      <c r="D123" s="857"/>
      <c r="E123" s="844"/>
      <c r="F123" s="844"/>
      <c r="G123" s="842"/>
      <c r="H123" s="860"/>
      <c r="I123" s="59" t="s">
        <v>1097</v>
      </c>
      <c r="J123" s="60">
        <v>12</v>
      </c>
      <c r="K123" s="61" t="s">
        <v>7</v>
      </c>
      <c r="L123" s="62">
        <v>0</v>
      </c>
      <c r="M123" s="59" t="s">
        <v>8</v>
      </c>
      <c r="N123" s="63" t="s">
        <v>1110</v>
      </c>
      <c r="O123" s="1">
        <v>7</v>
      </c>
      <c r="Q123" s="1">
        <v>1</v>
      </c>
      <c r="R123" s="1">
        <v>1</v>
      </c>
      <c r="S123" s="1">
        <v>1</v>
      </c>
      <c r="T123" s="1">
        <v>1</v>
      </c>
      <c r="X123" s="1">
        <v>1</v>
      </c>
      <c r="AB123" s="1">
        <f t="shared" si="2"/>
        <v>12</v>
      </c>
    </row>
    <row r="124" spans="2:28" ht="30.75" customHeight="1" thickTop="1" x14ac:dyDescent="0.2">
      <c r="D124" s="192"/>
      <c r="E124" s="717" t="s">
        <v>1113</v>
      </c>
      <c r="F124" s="717"/>
      <c r="G124" s="717"/>
      <c r="H124" s="815" t="s">
        <v>1118</v>
      </c>
      <c r="I124" s="816"/>
      <c r="J124" s="816"/>
      <c r="K124" s="816"/>
      <c r="L124" s="816"/>
      <c r="M124" s="817"/>
      <c r="N124" s="241" t="s">
        <v>1129</v>
      </c>
      <c r="AB124" s="1">
        <f t="shared" si="2"/>
        <v>0</v>
      </c>
    </row>
    <row r="125" spans="2:28" ht="30.75" customHeight="1" x14ac:dyDescent="0.2">
      <c r="D125" s="193"/>
      <c r="E125" s="705" t="s">
        <v>1114</v>
      </c>
      <c r="F125" s="705"/>
      <c r="G125" s="705"/>
      <c r="H125" s="818" t="s">
        <v>1121</v>
      </c>
      <c r="I125" s="819"/>
      <c r="J125" s="819"/>
      <c r="K125" s="819"/>
      <c r="L125" s="819"/>
      <c r="M125" s="820"/>
      <c r="N125" s="112" t="s">
        <v>1131</v>
      </c>
    </row>
    <row r="126" spans="2:28" ht="30.75" customHeight="1" x14ac:dyDescent="0.2">
      <c r="D126" s="193"/>
      <c r="E126" s="705" t="s">
        <v>1115</v>
      </c>
      <c r="F126" s="705"/>
      <c r="G126" s="705"/>
      <c r="H126" s="818" t="s">
        <v>1123</v>
      </c>
      <c r="I126" s="819"/>
      <c r="J126" s="819"/>
      <c r="K126" s="819"/>
      <c r="L126" s="819"/>
      <c r="M126" s="820"/>
      <c r="N126" s="112" t="s">
        <v>1132</v>
      </c>
    </row>
    <row r="127" spans="2:28" ht="30.75" customHeight="1" x14ac:dyDescent="0.2">
      <c r="D127" s="193"/>
      <c r="E127" s="705" t="s">
        <v>1116</v>
      </c>
      <c r="F127" s="705"/>
      <c r="G127" s="705"/>
      <c r="H127" s="818" t="s">
        <v>1124</v>
      </c>
      <c r="I127" s="819"/>
      <c r="J127" s="819"/>
      <c r="K127" s="819"/>
      <c r="L127" s="819"/>
      <c r="M127" s="820"/>
      <c r="N127" s="112" t="s">
        <v>1133</v>
      </c>
    </row>
    <row r="128" spans="2:28" ht="30.75" customHeight="1" x14ac:dyDescent="0.2">
      <c r="D128" s="193"/>
      <c r="E128" s="705" t="s">
        <v>1117</v>
      </c>
      <c r="F128" s="705"/>
      <c r="G128" s="705"/>
      <c r="H128" s="824" t="s">
        <v>1125</v>
      </c>
      <c r="I128" s="825"/>
      <c r="J128" s="825"/>
      <c r="K128" s="825"/>
      <c r="L128" s="825"/>
      <c r="M128" s="826"/>
      <c r="N128" s="112" t="s">
        <v>1134</v>
      </c>
    </row>
    <row r="129" spans="3:29" ht="30.75" customHeight="1" x14ac:dyDescent="0.2">
      <c r="D129" s="193"/>
      <c r="E129" s="835"/>
      <c r="F129" s="835"/>
      <c r="G129" s="835"/>
      <c r="H129" s="824" t="s">
        <v>1126</v>
      </c>
      <c r="I129" s="825"/>
      <c r="J129" s="825"/>
      <c r="K129" s="825"/>
      <c r="L129" s="825"/>
      <c r="M129" s="826"/>
      <c r="N129" s="112"/>
    </row>
    <row r="130" spans="3:29" ht="30.75" customHeight="1" thickBot="1" x14ac:dyDescent="0.25">
      <c r="D130" s="194"/>
      <c r="E130" s="837"/>
      <c r="F130" s="837"/>
      <c r="G130" s="837"/>
      <c r="H130" s="876" t="s">
        <v>1127</v>
      </c>
      <c r="I130" s="877"/>
      <c r="J130" s="877"/>
      <c r="K130" s="877"/>
      <c r="L130" s="877"/>
      <c r="M130" s="878"/>
      <c r="N130" s="113"/>
    </row>
    <row r="131" spans="3:29" ht="16.5" customHeight="1" thickTop="1" x14ac:dyDescent="0.2">
      <c r="C131" s="29"/>
      <c r="D131" s="29"/>
      <c r="E131" s="29"/>
      <c r="F131" s="29"/>
      <c r="G131" s="199"/>
      <c r="H131" s="200"/>
    </row>
    <row r="132" spans="3:29" ht="16" customHeight="1" x14ac:dyDescent="0.2">
      <c r="E132" s="29"/>
      <c r="F132" s="29"/>
      <c r="G132" s="30"/>
      <c r="H132" s="29"/>
      <c r="I132" s="118" t="s">
        <v>9</v>
      </c>
      <c r="N132" s="32" t="s">
        <v>10</v>
      </c>
    </row>
    <row r="133" spans="3:29" ht="16" customHeight="1" x14ac:dyDescent="0.2">
      <c r="I133" s="33">
        <f>J133/L137</f>
        <v>4.4152542372881358</v>
      </c>
      <c r="J133" s="31">
        <f>SUM(J4:J132)-J22-J25</f>
        <v>521</v>
      </c>
      <c r="L133" s="31">
        <f>SUM(L4:L132)</f>
        <v>129</v>
      </c>
      <c r="M133" s="31">
        <f>J133-L133</f>
        <v>392</v>
      </c>
      <c r="N133" s="34">
        <f>L133/L137</f>
        <v>1.0932203389830508</v>
      </c>
      <c r="O133" s="35">
        <f t="shared" ref="O133:AB133" si="3">SUM(O4:O132)</f>
        <v>196</v>
      </c>
      <c r="P133" s="35">
        <f t="shared" si="3"/>
        <v>98</v>
      </c>
      <c r="Q133" s="35">
        <f t="shared" si="3"/>
        <v>41</v>
      </c>
      <c r="R133" s="35">
        <f t="shared" si="3"/>
        <v>73</v>
      </c>
      <c r="S133" s="35">
        <f t="shared" si="3"/>
        <v>34</v>
      </c>
      <c r="T133" s="35">
        <f t="shared" si="3"/>
        <v>37</v>
      </c>
      <c r="U133" s="35">
        <f t="shared" si="3"/>
        <v>12</v>
      </c>
      <c r="V133" s="35">
        <f t="shared" si="3"/>
        <v>6</v>
      </c>
      <c r="W133" s="35">
        <f t="shared" si="3"/>
        <v>6</v>
      </c>
      <c r="X133" s="35">
        <f t="shared" si="3"/>
        <v>3</v>
      </c>
      <c r="Y133" s="35">
        <f t="shared" si="3"/>
        <v>2</v>
      </c>
      <c r="Z133" s="35">
        <f t="shared" si="3"/>
        <v>1</v>
      </c>
      <c r="AA133" s="35">
        <f t="shared" si="3"/>
        <v>12</v>
      </c>
      <c r="AB133" s="35">
        <f t="shared" si="3"/>
        <v>521</v>
      </c>
      <c r="AC133" s="35"/>
    </row>
    <row r="134" spans="3:29" ht="16" customHeight="1" x14ac:dyDescent="0.2">
      <c r="K134" s="1" t="s">
        <v>8</v>
      </c>
      <c r="L134" s="31">
        <f>COUNTIF(M4:M132,"○")</f>
        <v>93</v>
      </c>
      <c r="M134" s="31"/>
      <c r="N134" s="36">
        <f>ROUND(L134/(L137-L136)*1000,0)</f>
        <v>838</v>
      </c>
      <c r="O134" s="37">
        <f>O133/O135</f>
        <v>0.3761996161228407</v>
      </c>
      <c r="P134" s="37">
        <f t="shared" ref="P134:AB134" si="4">P133/P135</f>
        <v>0.18809980806142035</v>
      </c>
      <c r="Q134" s="37">
        <f t="shared" si="4"/>
        <v>7.8694817658349334E-2</v>
      </c>
      <c r="R134" s="37">
        <f t="shared" si="4"/>
        <v>0.14011516314779271</v>
      </c>
      <c r="S134" s="37">
        <f t="shared" si="4"/>
        <v>6.5259117082533583E-2</v>
      </c>
      <c r="T134" s="37">
        <f t="shared" si="4"/>
        <v>7.1017274472168906E-2</v>
      </c>
      <c r="U134" s="37">
        <f t="shared" si="4"/>
        <v>2.3032629558541268E-2</v>
      </c>
      <c r="V134" s="37">
        <f t="shared" si="4"/>
        <v>1.1516314779270634E-2</v>
      </c>
      <c r="W134" s="37">
        <f>W133/W135</f>
        <v>1.1516314779270634E-2</v>
      </c>
      <c r="X134" s="37">
        <f>X133/X135</f>
        <v>5.7581573896353169E-3</v>
      </c>
      <c r="Y134" s="37">
        <f>Y133/Y135</f>
        <v>3.838771593090211E-3</v>
      </c>
      <c r="Z134" s="37">
        <f>Z133/Z135</f>
        <v>1.9193857965451055E-3</v>
      </c>
      <c r="AA134" s="37">
        <f t="shared" si="4"/>
        <v>2.3032629558541268E-2</v>
      </c>
      <c r="AB134" s="37">
        <f t="shared" si="4"/>
        <v>1</v>
      </c>
      <c r="AC134" s="29" t="s">
        <v>14</v>
      </c>
    </row>
    <row r="135" spans="3:29" ht="16" customHeight="1" x14ac:dyDescent="0.2">
      <c r="K135" s="1" t="s">
        <v>870</v>
      </c>
      <c r="L135" s="31">
        <f>COUNTIF(M4:M132,"●")</f>
        <v>18</v>
      </c>
      <c r="M135" s="31"/>
      <c r="O135" s="38">
        <f>$J133</f>
        <v>521</v>
      </c>
      <c r="P135" s="38">
        <f t="shared" ref="P135:AB135" si="5">$J133</f>
        <v>521</v>
      </c>
      <c r="Q135" s="38">
        <f t="shared" si="5"/>
        <v>521</v>
      </c>
      <c r="R135" s="38">
        <f t="shared" si="5"/>
        <v>521</v>
      </c>
      <c r="S135" s="38">
        <f t="shared" si="5"/>
        <v>521</v>
      </c>
      <c r="T135" s="38">
        <f t="shared" si="5"/>
        <v>521</v>
      </c>
      <c r="U135" s="38">
        <f t="shared" ref="U135:AA135" si="6">$J133</f>
        <v>521</v>
      </c>
      <c r="V135" s="38">
        <f t="shared" si="6"/>
        <v>521</v>
      </c>
      <c r="W135" s="38">
        <f t="shared" si="6"/>
        <v>521</v>
      </c>
      <c r="X135" s="38">
        <f t="shared" si="6"/>
        <v>521</v>
      </c>
      <c r="Y135" s="38">
        <f t="shared" si="6"/>
        <v>521</v>
      </c>
      <c r="Z135" s="38">
        <f t="shared" si="6"/>
        <v>521</v>
      </c>
      <c r="AA135" s="38">
        <f t="shared" si="6"/>
        <v>521</v>
      </c>
      <c r="AB135" s="38">
        <f t="shared" si="5"/>
        <v>521</v>
      </c>
    </row>
    <row r="136" spans="3:29" ht="16" customHeight="1" x14ac:dyDescent="0.2">
      <c r="K136" s="1" t="s">
        <v>12</v>
      </c>
      <c r="L136" s="31">
        <f>COUNTIF(M4:M132,"△")</f>
        <v>7</v>
      </c>
      <c r="M136" s="31"/>
      <c r="O136" s="35">
        <f>$L137</f>
        <v>118</v>
      </c>
      <c r="P136" s="35">
        <f t="shared" ref="P136:AB136" si="7">$L137</f>
        <v>118</v>
      </c>
      <c r="Q136" s="35">
        <f t="shared" si="7"/>
        <v>118</v>
      </c>
      <c r="R136" s="35">
        <f t="shared" si="7"/>
        <v>118</v>
      </c>
      <c r="S136" s="35">
        <f t="shared" si="7"/>
        <v>118</v>
      </c>
      <c r="T136" s="35">
        <f t="shared" si="7"/>
        <v>118</v>
      </c>
      <c r="U136" s="35">
        <f>$L137</f>
        <v>118</v>
      </c>
      <c r="V136" s="35">
        <f>$L137</f>
        <v>118</v>
      </c>
      <c r="W136" s="35">
        <f>$L137</f>
        <v>118</v>
      </c>
      <c r="X136" s="35">
        <f>$L137</f>
        <v>118</v>
      </c>
      <c r="Y136" s="35">
        <f>$L137</f>
        <v>118</v>
      </c>
      <c r="Z136" s="35">
        <v>3</v>
      </c>
      <c r="AA136" s="35">
        <f>$L137</f>
        <v>118</v>
      </c>
      <c r="AB136" s="35">
        <f t="shared" si="7"/>
        <v>118</v>
      </c>
    </row>
    <row r="137" spans="3:29" ht="16" customHeight="1" x14ac:dyDescent="0.2">
      <c r="L137" s="31">
        <f>SUM(L134:L136)</f>
        <v>118</v>
      </c>
      <c r="M137" s="31"/>
      <c r="O137" s="119">
        <f>O136/O133</f>
        <v>0.60204081632653061</v>
      </c>
      <c r="P137" s="119">
        <f t="shared" ref="P137:AA137" si="8">P136/P133</f>
        <v>1.2040816326530612</v>
      </c>
      <c r="Q137" s="119">
        <f t="shared" si="8"/>
        <v>2.8780487804878048</v>
      </c>
      <c r="R137" s="119">
        <f t="shared" si="8"/>
        <v>1.6164383561643836</v>
      </c>
      <c r="S137" s="119">
        <f t="shared" si="8"/>
        <v>3.4705882352941178</v>
      </c>
      <c r="T137" s="119">
        <f t="shared" si="8"/>
        <v>3.189189189189189</v>
      </c>
      <c r="U137" s="119">
        <f t="shared" si="8"/>
        <v>9.8333333333333339</v>
      </c>
      <c r="V137" s="119">
        <f t="shared" si="8"/>
        <v>19.666666666666668</v>
      </c>
      <c r="W137" s="119">
        <f>W136/W133</f>
        <v>19.666666666666668</v>
      </c>
      <c r="X137" s="119">
        <f>X136/X133</f>
        <v>39.333333333333336</v>
      </c>
      <c r="Y137" s="119">
        <f>Y136/Y133</f>
        <v>59</v>
      </c>
      <c r="Z137" s="119">
        <f>Z136/Z133</f>
        <v>3</v>
      </c>
      <c r="AA137" s="119">
        <f t="shared" si="8"/>
        <v>9.8333333333333339</v>
      </c>
      <c r="AB137" s="119">
        <f>AB136/AB133</f>
        <v>0.22648752399232247</v>
      </c>
      <c r="AC137" s="32" t="s">
        <v>172</v>
      </c>
    </row>
    <row r="138" spans="3:29" ht="16" customHeight="1" x14ac:dyDescent="0.2">
      <c r="M138" s="31"/>
      <c r="O138" s="120">
        <f>O133/O136</f>
        <v>1.6610169491525424</v>
      </c>
      <c r="P138" s="120">
        <f t="shared" ref="P138:AB138" si="9">P133/P136</f>
        <v>0.83050847457627119</v>
      </c>
      <c r="Q138" s="120">
        <f t="shared" si="9"/>
        <v>0.34745762711864409</v>
      </c>
      <c r="R138" s="120">
        <f t="shared" si="9"/>
        <v>0.61864406779661019</v>
      </c>
      <c r="S138" s="120">
        <f t="shared" si="9"/>
        <v>0.28813559322033899</v>
      </c>
      <c r="T138" s="120">
        <f t="shared" si="9"/>
        <v>0.3135593220338983</v>
      </c>
      <c r="U138" s="120">
        <f t="shared" si="9"/>
        <v>0.10169491525423729</v>
      </c>
      <c r="V138" s="120">
        <f t="shared" si="9"/>
        <v>5.0847457627118647E-2</v>
      </c>
      <c r="W138" s="120">
        <f>W133/W136</f>
        <v>5.0847457627118647E-2</v>
      </c>
      <c r="X138" s="120">
        <f>X133/X136</f>
        <v>2.5423728813559324E-2</v>
      </c>
      <c r="Y138" s="120">
        <f>Y133/Y136</f>
        <v>1.6949152542372881E-2</v>
      </c>
      <c r="Z138" s="120">
        <f>Z133/Z136</f>
        <v>0.33333333333333331</v>
      </c>
      <c r="AA138" s="120">
        <f t="shared" si="9"/>
        <v>0.10169491525423729</v>
      </c>
      <c r="AB138" s="120">
        <f t="shared" si="9"/>
        <v>4.4152542372881358</v>
      </c>
      <c r="AC138" s="29" t="s">
        <v>173</v>
      </c>
    </row>
  </sheetData>
  <mergeCells count="222">
    <mergeCell ref="E124:G124"/>
    <mergeCell ref="E125:G125"/>
    <mergeCell ref="E126:G126"/>
    <mergeCell ref="E127:G127"/>
    <mergeCell ref="E128:G128"/>
    <mergeCell ref="E129:G129"/>
    <mergeCell ref="E130:G130"/>
    <mergeCell ref="H124:M124"/>
    <mergeCell ref="H125:M125"/>
    <mergeCell ref="H126:M126"/>
    <mergeCell ref="H127:M127"/>
    <mergeCell ref="H128:M128"/>
    <mergeCell ref="H129:M129"/>
    <mergeCell ref="H130:M130"/>
    <mergeCell ref="C118:C120"/>
    <mergeCell ref="C121:C123"/>
    <mergeCell ref="H118:H120"/>
    <mergeCell ref="G118:G120"/>
    <mergeCell ref="F118:F120"/>
    <mergeCell ref="E118:E120"/>
    <mergeCell ref="E121:E123"/>
    <mergeCell ref="G121:G123"/>
    <mergeCell ref="H121:H123"/>
    <mergeCell ref="F121:F123"/>
    <mergeCell ref="D112:D123"/>
    <mergeCell ref="H112:H117"/>
    <mergeCell ref="G112:G117"/>
    <mergeCell ref="F112:F114"/>
    <mergeCell ref="F115:F117"/>
    <mergeCell ref="E112:E114"/>
    <mergeCell ref="E115:E117"/>
    <mergeCell ref="C112:C114"/>
    <mergeCell ref="C115:C117"/>
    <mergeCell ref="D105:D111"/>
    <mergeCell ref="C108:C111"/>
    <mergeCell ref="C105:C107"/>
    <mergeCell ref="H105:H111"/>
    <mergeCell ref="G105:G111"/>
    <mergeCell ref="F108:F111"/>
    <mergeCell ref="E108:E111"/>
    <mergeCell ref="F105:F107"/>
    <mergeCell ref="E105:E107"/>
    <mergeCell ref="H67:H70"/>
    <mergeCell ref="H81:H86"/>
    <mergeCell ref="G81:G86"/>
    <mergeCell ref="F81:F86"/>
    <mergeCell ref="E81:E86"/>
    <mergeCell ref="C65:C66"/>
    <mergeCell ref="E62:E64"/>
    <mergeCell ref="D47:D64"/>
    <mergeCell ref="C62:C64"/>
    <mergeCell ref="G47:G51"/>
    <mergeCell ref="F50:F51"/>
    <mergeCell ref="E50:E51"/>
    <mergeCell ref="D65:D66"/>
    <mergeCell ref="C47:C51"/>
    <mergeCell ref="H47:H51"/>
    <mergeCell ref="F65:F66"/>
    <mergeCell ref="E65:E66"/>
    <mergeCell ref="G65:G66"/>
    <mergeCell ref="H65:H66"/>
    <mergeCell ref="H62:H64"/>
    <mergeCell ref="G62:G64"/>
    <mergeCell ref="F62:F64"/>
    <mergeCell ref="H52:H61"/>
    <mergeCell ref="G52:G61"/>
    <mergeCell ref="H87:H88"/>
    <mergeCell ref="E67:E70"/>
    <mergeCell ref="D67:D72"/>
    <mergeCell ref="F97:F101"/>
    <mergeCell ref="E97:E101"/>
    <mergeCell ref="G89:G92"/>
    <mergeCell ref="F89:F92"/>
    <mergeCell ref="D102:D104"/>
    <mergeCell ref="H77:H80"/>
    <mergeCell ref="H73:H76"/>
    <mergeCell ref="H89:H92"/>
    <mergeCell ref="H102:H103"/>
    <mergeCell ref="H97:H101"/>
    <mergeCell ref="G97:G101"/>
    <mergeCell ref="G87:G88"/>
    <mergeCell ref="F87:F88"/>
    <mergeCell ref="E87:E88"/>
    <mergeCell ref="G93:G94"/>
    <mergeCell ref="F93:F94"/>
    <mergeCell ref="E93:E94"/>
    <mergeCell ref="E95:E96"/>
    <mergeCell ref="F95:F96"/>
    <mergeCell ref="G95:G96"/>
    <mergeCell ref="G67:G70"/>
    <mergeCell ref="C102:C103"/>
    <mergeCell ref="C97:C101"/>
    <mergeCell ref="C89:C92"/>
    <mergeCell ref="C93:C94"/>
    <mergeCell ref="C95:C96"/>
    <mergeCell ref="E89:E92"/>
    <mergeCell ref="G102:G103"/>
    <mergeCell ref="F71:F72"/>
    <mergeCell ref="C67:C70"/>
    <mergeCell ref="C71:C72"/>
    <mergeCell ref="E71:E72"/>
    <mergeCell ref="C87:C88"/>
    <mergeCell ref="D73:D88"/>
    <mergeCell ref="C81:C86"/>
    <mergeCell ref="D89:D101"/>
    <mergeCell ref="F102:F103"/>
    <mergeCell ref="E102:E103"/>
    <mergeCell ref="G77:G80"/>
    <mergeCell ref="F77:F80"/>
    <mergeCell ref="E77:E80"/>
    <mergeCell ref="E73:E76"/>
    <mergeCell ref="F73:F76"/>
    <mergeCell ref="G73:G76"/>
    <mergeCell ref="C73:C76"/>
    <mergeCell ref="F47:F49"/>
    <mergeCell ref="N24:N25"/>
    <mergeCell ref="N21:N22"/>
    <mergeCell ref="H26:H31"/>
    <mergeCell ref="H32:H33"/>
    <mergeCell ref="H40:H42"/>
    <mergeCell ref="H43:H46"/>
    <mergeCell ref="H34:H36"/>
    <mergeCell ref="H38:H39"/>
    <mergeCell ref="I24:I25"/>
    <mergeCell ref="M24:M25"/>
    <mergeCell ref="H21:H25"/>
    <mergeCell ref="AB24:AB25"/>
    <mergeCell ref="AB21:AB22"/>
    <mergeCell ref="B21:B22"/>
    <mergeCell ref="B24:B25"/>
    <mergeCell ref="C21:C25"/>
    <mergeCell ref="D16:D25"/>
    <mergeCell ref="V21:V22"/>
    <mergeCell ref="W21:W22"/>
    <mergeCell ref="AA21:AA22"/>
    <mergeCell ref="P24:P25"/>
    <mergeCell ref="Q24:Q25"/>
    <mergeCell ref="R24:R25"/>
    <mergeCell ref="S24:S25"/>
    <mergeCell ref="T24:T25"/>
    <mergeCell ref="U24:U25"/>
    <mergeCell ref="P21:P22"/>
    <mergeCell ref="V24:V25"/>
    <mergeCell ref="W24:W25"/>
    <mergeCell ref="Y24:Y25"/>
    <mergeCell ref="AA24:AA25"/>
    <mergeCell ref="Q21:Q22"/>
    <mergeCell ref="T21:T22"/>
    <mergeCell ref="U21:U22"/>
    <mergeCell ref="O21:O22"/>
    <mergeCell ref="X21:X22"/>
    <mergeCell ref="Y21:Y22"/>
    <mergeCell ref="X24:X25"/>
    <mergeCell ref="D2:N2"/>
    <mergeCell ref="D3:E3"/>
    <mergeCell ref="J3:M3"/>
    <mergeCell ref="H4:H7"/>
    <mergeCell ref="G4:G7"/>
    <mergeCell ref="F4:F7"/>
    <mergeCell ref="E4:E7"/>
    <mergeCell ref="H16:H18"/>
    <mergeCell ref="G16:G18"/>
    <mergeCell ref="F16:F18"/>
    <mergeCell ref="E16:E18"/>
    <mergeCell ref="H8:H11"/>
    <mergeCell ref="G8:G11"/>
    <mergeCell ref="F8:F11"/>
    <mergeCell ref="E8:E11"/>
    <mergeCell ref="H12:H15"/>
    <mergeCell ref="G12:G15"/>
    <mergeCell ref="F12:F15"/>
    <mergeCell ref="E12:E15"/>
    <mergeCell ref="D4:D15"/>
    <mergeCell ref="O24:O25"/>
    <mergeCell ref="S21:S22"/>
    <mergeCell ref="C4:C7"/>
    <mergeCell ref="C8:C11"/>
    <mergeCell ref="C16:C18"/>
    <mergeCell ref="C19:C20"/>
    <mergeCell ref="G26:G31"/>
    <mergeCell ref="F26:F31"/>
    <mergeCell ref="E26:E31"/>
    <mergeCell ref="G32:G33"/>
    <mergeCell ref="F32:F33"/>
    <mergeCell ref="E32:E33"/>
    <mergeCell ref="F21:F25"/>
    <mergeCell ref="G21:G25"/>
    <mergeCell ref="C32:C33"/>
    <mergeCell ref="E21:E25"/>
    <mergeCell ref="G19:G20"/>
    <mergeCell ref="F19:F20"/>
    <mergeCell ref="E19:E20"/>
    <mergeCell ref="C26:C31"/>
    <mergeCell ref="D26:D33"/>
    <mergeCell ref="C12:C15"/>
    <mergeCell ref="R21:R22"/>
    <mergeCell ref="I21:I22"/>
    <mergeCell ref="M21:M22"/>
    <mergeCell ref="C77:C80"/>
    <mergeCell ref="C34:C36"/>
    <mergeCell ref="D34:D46"/>
    <mergeCell ref="C40:C42"/>
    <mergeCell ref="C43:C46"/>
    <mergeCell ref="G43:G46"/>
    <mergeCell ref="F43:F46"/>
    <mergeCell ref="E43:E46"/>
    <mergeCell ref="E41:E42"/>
    <mergeCell ref="F41:F42"/>
    <mergeCell ref="G40:G42"/>
    <mergeCell ref="E38:E39"/>
    <mergeCell ref="C38:C39"/>
    <mergeCell ref="G34:G36"/>
    <mergeCell ref="F34:F36"/>
    <mergeCell ref="E34:E36"/>
    <mergeCell ref="G38:G39"/>
    <mergeCell ref="F38:F39"/>
    <mergeCell ref="E47:E49"/>
    <mergeCell ref="F67:F70"/>
    <mergeCell ref="G71:G72"/>
    <mergeCell ref="E52:E61"/>
    <mergeCell ref="C52:C61"/>
    <mergeCell ref="F52:F61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B161"/>
  <sheetViews>
    <sheetView zoomScale="50" zoomScaleNormal="50" workbookViewId="0">
      <pane ySplit="3" topLeftCell="A145" activePane="bottomLeft" state="frozen"/>
      <selection activeCell="I164" sqref="I164"/>
      <selection pane="bottomLeft" activeCell="H160" sqref="H160"/>
    </sheetView>
  </sheetViews>
  <sheetFormatPr defaultColWidth="9" defaultRowHeight="16" customHeight="1" x14ac:dyDescent="0.2"/>
  <cols>
    <col min="1" max="1" width="1.7265625" style="1" customWidth="1"/>
    <col min="2" max="2" width="5.08984375" style="1" bestFit="1" customWidth="1"/>
    <col min="3" max="3" width="3.7265625" style="1" customWidth="1"/>
    <col min="4" max="5" width="6.36328125" style="1" customWidth="1"/>
    <col min="6" max="6" width="13.36328125" style="1" customWidth="1"/>
    <col min="7" max="7" width="26.26953125" style="1" customWidth="1"/>
    <col min="8" max="8" width="37.90625" style="1" customWidth="1"/>
    <col min="9" max="9" width="19.08984375" style="1" bestFit="1" customWidth="1"/>
    <col min="10" max="10" width="5.08984375" style="31" bestFit="1" customWidth="1"/>
    <col min="11" max="11" width="4.08984375" style="1" customWidth="1"/>
    <col min="12" max="12" width="5.08984375" style="31" customWidth="1"/>
    <col min="13" max="13" width="6.08984375" style="1" customWidth="1"/>
    <col min="14" max="14" width="48.453125" style="32" customWidth="1"/>
    <col min="15" max="27" width="9.453125" style="1" customWidth="1"/>
    <col min="28" max="16384" width="9" style="1"/>
  </cols>
  <sheetData>
    <row r="2" spans="2:27" ht="35.25" customHeight="1" thickBot="1" x14ac:dyDescent="0.25">
      <c r="D2" s="761" t="s">
        <v>228</v>
      </c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2:27" ht="16" customHeight="1" thickTop="1" thickBot="1" x14ac:dyDescent="0.25">
      <c r="C3" s="2"/>
      <c r="D3" s="912" t="s">
        <v>0</v>
      </c>
      <c r="E3" s="912"/>
      <c r="F3" s="3" t="s">
        <v>6</v>
      </c>
      <c r="G3" s="3" t="s">
        <v>1</v>
      </c>
      <c r="H3" s="3" t="s">
        <v>2</v>
      </c>
      <c r="I3" s="3" t="s">
        <v>3</v>
      </c>
      <c r="J3" s="796" t="s">
        <v>4</v>
      </c>
      <c r="K3" s="796"/>
      <c r="L3" s="796"/>
      <c r="M3" s="796"/>
      <c r="N3" s="4" t="s">
        <v>5</v>
      </c>
      <c r="O3" s="1" t="s">
        <v>254</v>
      </c>
      <c r="P3" s="1" t="s">
        <v>255</v>
      </c>
      <c r="Q3" s="1" t="s">
        <v>256</v>
      </c>
      <c r="R3" s="1" t="s">
        <v>257</v>
      </c>
      <c r="S3" s="1" t="s">
        <v>258</v>
      </c>
      <c r="T3" s="1" t="s">
        <v>272</v>
      </c>
      <c r="U3" s="1" t="s">
        <v>319</v>
      </c>
      <c r="V3" s="1" t="s">
        <v>346</v>
      </c>
      <c r="W3" s="1" t="s">
        <v>381</v>
      </c>
      <c r="X3" s="1" t="s">
        <v>398</v>
      </c>
      <c r="Y3" s="1" t="s">
        <v>564</v>
      </c>
      <c r="Z3" s="1" t="s">
        <v>42</v>
      </c>
    </row>
    <row r="4" spans="2:27" ht="16.5" customHeight="1" thickTop="1" x14ac:dyDescent="0.2">
      <c r="B4" s="1">
        <v>1</v>
      </c>
      <c r="C4" s="716">
        <v>1</v>
      </c>
      <c r="D4" s="724" t="s">
        <v>239</v>
      </c>
      <c r="E4" s="902" t="s">
        <v>232</v>
      </c>
      <c r="F4" s="902" t="s">
        <v>20</v>
      </c>
      <c r="G4" s="901" t="s">
        <v>233</v>
      </c>
      <c r="H4" s="900" t="s">
        <v>1870</v>
      </c>
      <c r="I4" s="54" t="s">
        <v>246</v>
      </c>
      <c r="J4" s="55">
        <v>4</v>
      </c>
      <c r="K4" s="56" t="s">
        <v>7</v>
      </c>
      <c r="L4" s="57">
        <v>2</v>
      </c>
      <c r="M4" s="145" t="s">
        <v>247</v>
      </c>
      <c r="N4" s="58" t="s">
        <v>248</v>
      </c>
      <c r="O4" s="1">
        <v>3</v>
      </c>
      <c r="P4" s="1">
        <v>1</v>
      </c>
      <c r="AA4" s="1">
        <f>SUM(O4:Z4)</f>
        <v>4</v>
      </c>
    </row>
    <row r="5" spans="2:27" ht="16.5" customHeight="1" x14ac:dyDescent="0.2">
      <c r="B5" s="1">
        <v>2</v>
      </c>
      <c r="C5" s="716"/>
      <c r="D5" s="725"/>
      <c r="E5" s="785"/>
      <c r="F5" s="785"/>
      <c r="G5" s="897"/>
      <c r="H5" s="894"/>
      <c r="I5" s="45" t="s">
        <v>246</v>
      </c>
      <c r="J5" s="46">
        <v>11</v>
      </c>
      <c r="K5" s="47" t="s">
        <v>231</v>
      </c>
      <c r="L5" s="48">
        <v>1</v>
      </c>
      <c r="M5" s="146" t="s">
        <v>215</v>
      </c>
      <c r="N5" s="21" t="s">
        <v>249</v>
      </c>
      <c r="O5" s="1">
        <v>4</v>
      </c>
      <c r="P5" s="1">
        <v>3</v>
      </c>
      <c r="Q5" s="1">
        <v>2</v>
      </c>
      <c r="R5" s="1">
        <v>1</v>
      </c>
      <c r="Z5" s="1">
        <v>1</v>
      </c>
      <c r="AA5" s="1">
        <f t="shared" ref="AA5:AA20" si="0">SUM(O5:Z5)</f>
        <v>11</v>
      </c>
    </row>
    <row r="6" spans="2:27" ht="16.5" customHeight="1" x14ac:dyDescent="0.2">
      <c r="B6" s="1">
        <v>3</v>
      </c>
      <c r="C6" s="716"/>
      <c r="D6" s="725"/>
      <c r="E6" s="785"/>
      <c r="F6" s="785"/>
      <c r="G6" s="897"/>
      <c r="H6" s="894"/>
      <c r="I6" s="45" t="s">
        <v>246</v>
      </c>
      <c r="J6" s="46">
        <v>3</v>
      </c>
      <c r="K6" s="47" t="s">
        <v>231</v>
      </c>
      <c r="L6" s="48">
        <v>1</v>
      </c>
      <c r="M6" s="146" t="s">
        <v>215</v>
      </c>
      <c r="N6" s="21" t="s">
        <v>250</v>
      </c>
      <c r="P6" s="1">
        <v>2</v>
      </c>
      <c r="R6" s="1">
        <v>1</v>
      </c>
      <c r="AA6" s="1">
        <f t="shared" si="0"/>
        <v>3</v>
      </c>
    </row>
    <row r="7" spans="2:27" ht="16.5" customHeight="1" x14ac:dyDescent="0.2">
      <c r="B7" s="1">
        <v>4</v>
      </c>
      <c r="C7" s="716"/>
      <c r="D7" s="725"/>
      <c r="E7" s="785"/>
      <c r="F7" s="785"/>
      <c r="G7" s="897"/>
      <c r="H7" s="894"/>
      <c r="I7" s="45" t="s">
        <v>246</v>
      </c>
      <c r="J7" s="46">
        <v>5</v>
      </c>
      <c r="K7" s="47" t="s">
        <v>7</v>
      </c>
      <c r="L7" s="48">
        <v>1</v>
      </c>
      <c r="M7" s="146" t="s">
        <v>215</v>
      </c>
      <c r="N7" s="21" t="s">
        <v>251</v>
      </c>
      <c r="O7" s="1">
        <v>3</v>
      </c>
      <c r="P7" s="1">
        <v>1</v>
      </c>
      <c r="Q7" s="1">
        <v>1</v>
      </c>
      <c r="AA7" s="1">
        <f t="shared" si="0"/>
        <v>5</v>
      </c>
    </row>
    <row r="8" spans="2:27" ht="16.5" customHeight="1" x14ac:dyDescent="0.2">
      <c r="B8" s="1">
        <v>5</v>
      </c>
      <c r="C8" s="716"/>
      <c r="D8" s="725"/>
      <c r="E8" s="785"/>
      <c r="F8" s="785"/>
      <c r="G8" s="897"/>
      <c r="H8" s="894"/>
      <c r="I8" s="45" t="s">
        <v>246</v>
      </c>
      <c r="J8" s="46">
        <v>5</v>
      </c>
      <c r="K8" s="47" t="s">
        <v>231</v>
      </c>
      <c r="L8" s="48">
        <v>1</v>
      </c>
      <c r="M8" s="146" t="s">
        <v>215</v>
      </c>
      <c r="N8" s="21" t="s">
        <v>252</v>
      </c>
      <c r="O8" s="1">
        <v>1</v>
      </c>
      <c r="Q8" s="1">
        <v>2</v>
      </c>
      <c r="S8" s="1">
        <v>2</v>
      </c>
      <c r="AA8" s="1">
        <f t="shared" si="0"/>
        <v>5</v>
      </c>
    </row>
    <row r="9" spans="2:27" ht="16.5" customHeight="1" x14ac:dyDescent="0.2">
      <c r="B9" s="1">
        <v>6</v>
      </c>
      <c r="C9" s="716"/>
      <c r="D9" s="725"/>
      <c r="E9" s="786"/>
      <c r="F9" s="786"/>
      <c r="G9" s="898"/>
      <c r="H9" s="895"/>
      <c r="I9" s="92" t="s">
        <v>246</v>
      </c>
      <c r="J9" s="93">
        <v>6</v>
      </c>
      <c r="K9" s="94" t="s">
        <v>231</v>
      </c>
      <c r="L9" s="95">
        <v>1</v>
      </c>
      <c r="M9" s="147" t="s">
        <v>260</v>
      </c>
      <c r="N9" s="96" t="s">
        <v>253</v>
      </c>
      <c r="O9" s="1">
        <v>1</v>
      </c>
      <c r="Q9" s="1">
        <v>4</v>
      </c>
      <c r="S9" s="1">
        <v>1</v>
      </c>
      <c r="AA9" s="1">
        <f t="shared" si="0"/>
        <v>6</v>
      </c>
    </row>
    <row r="10" spans="2:27" ht="16.5" customHeight="1" x14ac:dyDescent="0.2">
      <c r="B10" s="1">
        <v>7</v>
      </c>
      <c r="C10" s="716">
        <v>2</v>
      </c>
      <c r="D10" s="725"/>
      <c r="E10" s="711" t="s">
        <v>240</v>
      </c>
      <c r="F10" s="711" t="s">
        <v>273</v>
      </c>
      <c r="G10" s="886" t="s">
        <v>241</v>
      </c>
      <c r="H10" s="719" t="s">
        <v>265</v>
      </c>
      <c r="I10" s="161" t="s">
        <v>357</v>
      </c>
      <c r="J10" s="148">
        <v>2</v>
      </c>
      <c r="K10" s="149" t="s">
        <v>231</v>
      </c>
      <c r="L10" s="150">
        <v>0</v>
      </c>
      <c r="M10" s="151" t="s">
        <v>267</v>
      </c>
      <c r="N10" s="152" t="s">
        <v>262</v>
      </c>
      <c r="O10" s="1">
        <v>2</v>
      </c>
      <c r="AA10" s="1">
        <f t="shared" si="0"/>
        <v>2</v>
      </c>
    </row>
    <row r="11" spans="2:27" ht="16.5" customHeight="1" x14ac:dyDescent="0.2">
      <c r="B11" s="1">
        <v>8</v>
      </c>
      <c r="C11" s="716"/>
      <c r="D11" s="725"/>
      <c r="E11" s="712"/>
      <c r="F11" s="712"/>
      <c r="G11" s="887"/>
      <c r="H11" s="753"/>
      <c r="I11" s="17" t="s">
        <v>244</v>
      </c>
      <c r="J11" s="18">
        <v>0</v>
      </c>
      <c r="K11" s="19" t="s">
        <v>231</v>
      </c>
      <c r="L11" s="20">
        <v>0</v>
      </c>
      <c r="M11" s="39" t="s">
        <v>334</v>
      </c>
      <c r="N11" s="124" t="s">
        <v>264</v>
      </c>
      <c r="AA11" s="1">
        <f t="shared" si="0"/>
        <v>0</v>
      </c>
    </row>
    <row r="12" spans="2:27" ht="16.5" customHeight="1" x14ac:dyDescent="0.2">
      <c r="B12" s="1">
        <v>9</v>
      </c>
      <c r="C12" s="716"/>
      <c r="D12" s="725"/>
      <c r="E12" s="712"/>
      <c r="F12" s="712"/>
      <c r="G12" s="887"/>
      <c r="H12" s="753"/>
      <c r="I12" s="17" t="s">
        <v>245</v>
      </c>
      <c r="J12" s="18">
        <v>1</v>
      </c>
      <c r="K12" s="19" t="s">
        <v>231</v>
      </c>
      <c r="L12" s="20">
        <v>1</v>
      </c>
      <c r="M12" s="39" t="s">
        <v>261</v>
      </c>
      <c r="N12" s="124" t="s">
        <v>263</v>
      </c>
      <c r="R12" s="1">
        <v>1</v>
      </c>
      <c r="AA12" s="1">
        <f t="shared" si="0"/>
        <v>1</v>
      </c>
    </row>
    <row r="13" spans="2:27" ht="16.5" customHeight="1" x14ac:dyDescent="0.2">
      <c r="B13" s="1">
        <v>10</v>
      </c>
      <c r="C13" s="716"/>
      <c r="D13" s="725"/>
      <c r="E13" s="712"/>
      <c r="F13" s="712"/>
      <c r="G13" s="887"/>
      <c r="H13" s="753"/>
      <c r="I13" s="17" t="s">
        <v>358</v>
      </c>
      <c r="J13" s="18">
        <v>0</v>
      </c>
      <c r="K13" s="19" t="s">
        <v>231</v>
      </c>
      <c r="L13" s="20">
        <v>5</v>
      </c>
      <c r="M13" s="39" t="s">
        <v>266</v>
      </c>
      <c r="N13" s="124" t="s">
        <v>264</v>
      </c>
      <c r="AA13" s="1">
        <f t="shared" si="0"/>
        <v>0</v>
      </c>
    </row>
    <row r="14" spans="2:27" ht="16.5" customHeight="1" x14ac:dyDescent="0.2">
      <c r="B14" s="1">
        <v>11</v>
      </c>
      <c r="C14" s="716"/>
      <c r="D14" s="725"/>
      <c r="E14" s="713"/>
      <c r="F14" s="713"/>
      <c r="G14" s="892"/>
      <c r="H14" s="797"/>
      <c r="I14" s="101" t="s">
        <v>259</v>
      </c>
      <c r="J14" s="102">
        <v>0</v>
      </c>
      <c r="K14" s="103" t="s">
        <v>231</v>
      </c>
      <c r="L14" s="104">
        <v>5</v>
      </c>
      <c r="M14" s="153" t="s">
        <v>776</v>
      </c>
      <c r="N14" s="128" t="s">
        <v>264</v>
      </c>
      <c r="AA14" s="1">
        <f t="shared" si="0"/>
        <v>0</v>
      </c>
    </row>
    <row r="15" spans="2:27" ht="16.5" customHeight="1" x14ac:dyDescent="0.2">
      <c r="B15" s="1">
        <v>12</v>
      </c>
      <c r="C15" s="716">
        <v>3</v>
      </c>
      <c r="D15" s="725"/>
      <c r="E15" s="743" t="s">
        <v>234</v>
      </c>
      <c r="F15" s="743" t="s">
        <v>271</v>
      </c>
      <c r="G15" s="903" t="s">
        <v>235</v>
      </c>
      <c r="H15" s="787" t="s">
        <v>236</v>
      </c>
      <c r="I15" s="140" t="s">
        <v>304</v>
      </c>
      <c r="J15" s="134">
        <v>6</v>
      </c>
      <c r="K15" s="135" t="s">
        <v>229</v>
      </c>
      <c r="L15" s="136">
        <v>0</v>
      </c>
      <c r="M15" s="154" t="s">
        <v>268</v>
      </c>
      <c r="N15" s="133" t="s">
        <v>269</v>
      </c>
      <c r="O15" s="1">
        <v>2</v>
      </c>
      <c r="P15" s="1">
        <v>2</v>
      </c>
      <c r="Q15" s="1">
        <v>2</v>
      </c>
      <c r="AA15" s="1">
        <f t="shared" si="0"/>
        <v>6</v>
      </c>
    </row>
    <row r="16" spans="2:27" ht="16.5" customHeight="1" x14ac:dyDescent="0.2">
      <c r="B16" s="1">
        <v>13</v>
      </c>
      <c r="C16" s="716"/>
      <c r="D16" s="725"/>
      <c r="E16" s="744"/>
      <c r="F16" s="744"/>
      <c r="G16" s="904"/>
      <c r="H16" s="905"/>
      <c r="I16" s="160" t="s">
        <v>106</v>
      </c>
      <c r="J16" s="155">
        <v>6</v>
      </c>
      <c r="K16" s="156" t="s">
        <v>229</v>
      </c>
      <c r="L16" s="157">
        <v>1</v>
      </c>
      <c r="M16" s="158" t="s">
        <v>275</v>
      </c>
      <c r="N16" s="159" t="s">
        <v>270</v>
      </c>
      <c r="O16" s="1">
        <v>1</v>
      </c>
      <c r="P16" s="1">
        <v>3</v>
      </c>
      <c r="R16" s="1">
        <v>1</v>
      </c>
      <c r="T16" s="1">
        <v>1</v>
      </c>
      <c r="AA16" s="1">
        <f t="shared" si="0"/>
        <v>6</v>
      </c>
    </row>
    <row r="17" spans="2:27" ht="16.5" customHeight="1" x14ac:dyDescent="0.2">
      <c r="B17" s="1">
        <v>14</v>
      </c>
      <c r="C17" s="716">
        <v>4</v>
      </c>
      <c r="D17" s="725"/>
      <c r="E17" s="711" t="s">
        <v>230</v>
      </c>
      <c r="F17" s="711" t="s">
        <v>281</v>
      </c>
      <c r="G17" s="899" t="s">
        <v>525</v>
      </c>
      <c r="H17" s="719" t="s">
        <v>274</v>
      </c>
      <c r="I17" s="161" t="s">
        <v>243</v>
      </c>
      <c r="J17" s="148">
        <v>4</v>
      </c>
      <c r="K17" s="149" t="s">
        <v>229</v>
      </c>
      <c r="L17" s="150">
        <v>1</v>
      </c>
      <c r="M17" s="151" t="s">
        <v>215</v>
      </c>
      <c r="N17" s="152" t="s">
        <v>276</v>
      </c>
      <c r="O17" s="1">
        <v>3</v>
      </c>
      <c r="Q17" s="1">
        <v>1</v>
      </c>
      <c r="AA17" s="1">
        <f t="shared" si="0"/>
        <v>4</v>
      </c>
    </row>
    <row r="18" spans="2:27" ht="16.5" customHeight="1" x14ac:dyDescent="0.2">
      <c r="B18" s="1">
        <v>15</v>
      </c>
      <c r="C18" s="716"/>
      <c r="D18" s="725"/>
      <c r="E18" s="712"/>
      <c r="F18" s="712"/>
      <c r="G18" s="887"/>
      <c r="H18" s="753"/>
      <c r="I18" s="17" t="s">
        <v>359</v>
      </c>
      <c r="J18" s="18">
        <v>2</v>
      </c>
      <c r="K18" s="19" t="s">
        <v>229</v>
      </c>
      <c r="L18" s="20">
        <v>0</v>
      </c>
      <c r="M18" s="39" t="s">
        <v>215</v>
      </c>
      <c r="N18" s="124" t="s">
        <v>277</v>
      </c>
      <c r="O18" s="1">
        <v>1</v>
      </c>
      <c r="P18" s="1">
        <v>1</v>
      </c>
      <c r="AA18" s="1">
        <f t="shared" si="0"/>
        <v>2</v>
      </c>
    </row>
    <row r="19" spans="2:27" ht="16.5" customHeight="1" x14ac:dyDescent="0.2">
      <c r="B19" s="1">
        <v>16</v>
      </c>
      <c r="C19" s="716"/>
      <c r="D19" s="725"/>
      <c r="E19" s="712"/>
      <c r="F19" s="712"/>
      <c r="G19" s="887"/>
      <c r="H19" s="753"/>
      <c r="I19" s="17" t="s">
        <v>242</v>
      </c>
      <c r="J19" s="18">
        <v>5</v>
      </c>
      <c r="K19" s="19" t="s">
        <v>229</v>
      </c>
      <c r="L19" s="20">
        <v>0</v>
      </c>
      <c r="M19" s="39" t="s">
        <v>215</v>
      </c>
      <c r="N19" s="124" t="s">
        <v>278</v>
      </c>
      <c r="O19" s="1">
        <v>1</v>
      </c>
      <c r="P19" s="1">
        <v>1</v>
      </c>
      <c r="Q19" s="1">
        <v>1</v>
      </c>
      <c r="S19" s="1">
        <v>1</v>
      </c>
      <c r="T19" s="1">
        <v>1</v>
      </c>
      <c r="AA19" s="1">
        <f t="shared" si="0"/>
        <v>5</v>
      </c>
    </row>
    <row r="20" spans="2:27" ht="16.5" customHeight="1" x14ac:dyDescent="0.2">
      <c r="B20" s="1">
        <v>17</v>
      </c>
      <c r="C20" s="716"/>
      <c r="D20" s="725"/>
      <c r="E20" s="713"/>
      <c r="F20" s="713"/>
      <c r="G20" s="892"/>
      <c r="H20" s="797"/>
      <c r="I20" s="101" t="s">
        <v>360</v>
      </c>
      <c r="J20" s="102">
        <v>4</v>
      </c>
      <c r="K20" s="103" t="s">
        <v>229</v>
      </c>
      <c r="L20" s="104">
        <v>1</v>
      </c>
      <c r="M20" s="153" t="s">
        <v>280</v>
      </c>
      <c r="N20" s="128" t="s">
        <v>279</v>
      </c>
      <c r="O20" s="1">
        <v>2</v>
      </c>
      <c r="R20" s="1">
        <v>1</v>
      </c>
      <c r="S20" s="1">
        <v>1</v>
      </c>
      <c r="AA20" s="1">
        <f t="shared" si="0"/>
        <v>4</v>
      </c>
    </row>
    <row r="21" spans="2:27" ht="16.5" customHeight="1" x14ac:dyDescent="0.2">
      <c r="B21" s="1">
        <v>18</v>
      </c>
      <c r="C21" s="716">
        <v>5</v>
      </c>
      <c r="D21" s="725"/>
      <c r="E21" s="743" t="s">
        <v>237</v>
      </c>
      <c r="F21" s="743" t="s">
        <v>301</v>
      </c>
      <c r="G21" s="903" t="s">
        <v>238</v>
      </c>
      <c r="H21" s="787" t="s">
        <v>236</v>
      </c>
      <c r="I21" s="140" t="s">
        <v>18</v>
      </c>
      <c r="J21" s="134">
        <v>7</v>
      </c>
      <c r="K21" s="135" t="s">
        <v>7</v>
      </c>
      <c r="L21" s="136">
        <v>0</v>
      </c>
      <c r="M21" s="154" t="s">
        <v>280</v>
      </c>
      <c r="N21" s="133" t="s">
        <v>282</v>
      </c>
      <c r="O21" s="1">
        <v>3</v>
      </c>
      <c r="Q21" s="1">
        <v>2</v>
      </c>
      <c r="R21" s="1">
        <v>1</v>
      </c>
      <c r="T21" s="1">
        <v>1</v>
      </c>
      <c r="AA21" s="1">
        <f>SUM(O21:Z21)</f>
        <v>7</v>
      </c>
    </row>
    <row r="22" spans="2:27" ht="16" customHeight="1" thickBot="1" x14ac:dyDescent="0.25">
      <c r="B22" s="1">
        <v>19</v>
      </c>
      <c r="C22" s="716"/>
      <c r="D22" s="726"/>
      <c r="E22" s="756"/>
      <c r="F22" s="756"/>
      <c r="G22" s="873"/>
      <c r="H22" s="875"/>
      <c r="I22" s="110" t="s">
        <v>361</v>
      </c>
      <c r="J22" s="162">
        <v>3</v>
      </c>
      <c r="K22" s="163" t="s">
        <v>54</v>
      </c>
      <c r="L22" s="164">
        <v>0</v>
      </c>
      <c r="M22" s="110" t="s">
        <v>296</v>
      </c>
      <c r="N22" s="130" t="s">
        <v>283</v>
      </c>
      <c r="O22" s="1">
        <v>2</v>
      </c>
      <c r="P22" s="1">
        <v>1</v>
      </c>
      <c r="AA22" s="1">
        <f>SUM(O22:Z22)</f>
        <v>3</v>
      </c>
    </row>
    <row r="23" spans="2:27" ht="16" customHeight="1" thickTop="1" x14ac:dyDescent="0.2">
      <c r="B23" s="1">
        <v>20</v>
      </c>
      <c r="C23" s="716">
        <v>6</v>
      </c>
      <c r="D23" s="724" t="s">
        <v>295</v>
      </c>
      <c r="E23" s="902" t="s">
        <v>291</v>
      </c>
      <c r="F23" s="902" t="s">
        <v>313</v>
      </c>
      <c r="G23" s="901" t="s">
        <v>292</v>
      </c>
      <c r="H23" s="900" t="s">
        <v>1873</v>
      </c>
      <c r="I23" s="54" t="s">
        <v>293</v>
      </c>
      <c r="J23" s="55">
        <v>1</v>
      </c>
      <c r="K23" s="56"/>
      <c r="L23" s="57">
        <v>0</v>
      </c>
      <c r="M23" s="54" t="s">
        <v>297</v>
      </c>
      <c r="N23" s="58" t="s">
        <v>298</v>
      </c>
      <c r="P23" s="1">
        <v>1</v>
      </c>
      <c r="AA23" s="1">
        <f t="shared" ref="AA23:AA144" si="1">SUM(O23:Z23)</f>
        <v>1</v>
      </c>
    </row>
    <row r="24" spans="2:27" ht="16" customHeight="1" x14ac:dyDescent="0.2">
      <c r="B24" s="1">
        <v>21</v>
      </c>
      <c r="C24" s="716"/>
      <c r="D24" s="725"/>
      <c r="E24" s="785"/>
      <c r="F24" s="785"/>
      <c r="G24" s="897"/>
      <c r="H24" s="894"/>
      <c r="I24" s="45" t="s">
        <v>293</v>
      </c>
      <c r="J24" s="46">
        <v>6</v>
      </c>
      <c r="K24" s="47"/>
      <c r="L24" s="48">
        <v>0</v>
      </c>
      <c r="M24" s="45" t="s">
        <v>297</v>
      </c>
      <c r="N24" s="21" t="s">
        <v>299</v>
      </c>
      <c r="O24" s="1">
        <v>2</v>
      </c>
      <c r="Q24" s="1">
        <v>3</v>
      </c>
      <c r="T24" s="1">
        <v>1</v>
      </c>
      <c r="AA24" s="1">
        <f t="shared" si="1"/>
        <v>6</v>
      </c>
    </row>
    <row r="25" spans="2:27" ht="16" customHeight="1" x14ac:dyDescent="0.2">
      <c r="B25" s="1">
        <v>22</v>
      </c>
      <c r="C25" s="716"/>
      <c r="D25" s="725"/>
      <c r="E25" s="786"/>
      <c r="F25" s="786"/>
      <c r="G25" s="898"/>
      <c r="H25" s="895"/>
      <c r="I25" s="92" t="s">
        <v>294</v>
      </c>
      <c r="J25" s="93">
        <v>5</v>
      </c>
      <c r="K25" s="94"/>
      <c r="L25" s="95">
        <v>1</v>
      </c>
      <c r="M25" s="92" t="s">
        <v>306</v>
      </c>
      <c r="N25" s="96" t="s">
        <v>300</v>
      </c>
      <c r="O25" s="1">
        <v>2</v>
      </c>
      <c r="P25" s="1">
        <v>1</v>
      </c>
      <c r="S25" s="1">
        <v>1</v>
      </c>
      <c r="T25" s="1">
        <v>1</v>
      </c>
      <c r="AA25" s="1">
        <f t="shared" si="1"/>
        <v>5</v>
      </c>
    </row>
    <row r="26" spans="2:27" ht="16" customHeight="1" x14ac:dyDescent="0.2">
      <c r="B26" s="1">
        <v>23</v>
      </c>
      <c r="C26" s="716">
        <v>7</v>
      </c>
      <c r="D26" s="725"/>
      <c r="E26" s="743" t="s">
        <v>287</v>
      </c>
      <c r="F26" s="743" t="s">
        <v>310</v>
      </c>
      <c r="G26" s="903" t="s">
        <v>325</v>
      </c>
      <c r="H26" s="787" t="s">
        <v>286</v>
      </c>
      <c r="I26" s="140" t="s">
        <v>285</v>
      </c>
      <c r="J26" s="134">
        <v>5</v>
      </c>
      <c r="K26" s="135" t="s">
        <v>7</v>
      </c>
      <c r="L26" s="136">
        <v>2</v>
      </c>
      <c r="M26" s="140" t="s">
        <v>307</v>
      </c>
      <c r="N26" s="133" t="s">
        <v>308</v>
      </c>
      <c r="O26" s="1">
        <v>2</v>
      </c>
      <c r="R26" s="1">
        <v>1</v>
      </c>
      <c r="S26" s="1">
        <v>1</v>
      </c>
      <c r="T26" s="1">
        <v>1</v>
      </c>
      <c r="AA26" s="1">
        <f t="shared" si="1"/>
        <v>5</v>
      </c>
    </row>
    <row r="27" spans="2:27" ht="16" customHeight="1" x14ac:dyDescent="0.2">
      <c r="B27" s="1">
        <v>24</v>
      </c>
      <c r="C27" s="716"/>
      <c r="D27" s="725"/>
      <c r="E27" s="744"/>
      <c r="F27" s="744"/>
      <c r="G27" s="904"/>
      <c r="H27" s="905"/>
      <c r="I27" s="160" t="s">
        <v>362</v>
      </c>
      <c r="J27" s="155">
        <v>1</v>
      </c>
      <c r="K27" s="156" t="s">
        <v>7</v>
      </c>
      <c r="L27" s="157">
        <v>0</v>
      </c>
      <c r="M27" s="160" t="s">
        <v>314</v>
      </c>
      <c r="N27" s="159" t="s">
        <v>309</v>
      </c>
      <c r="R27" s="1">
        <v>1</v>
      </c>
      <c r="AA27" s="1">
        <f t="shared" si="1"/>
        <v>1</v>
      </c>
    </row>
    <row r="28" spans="2:27" ht="16" customHeight="1" x14ac:dyDescent="0.2">
      <c r="B28" s="1">
        <v>25</v>
      </c>
      <c r="C28" s="716">
        <v>8</v>
      </c>
      <c r="D28" s="725"/>
      <c r="E28" s="791" t="s">
        <v>289</v>
      </c>
      <c r="F28" s="791" t="s">
        <v>329</v>
      </c>
      <c r="G28" s="909" t="s">
        <v>288</v>
      </c>
      <c r="H28" s="795" t="s">
        <v>1874</v>
      </c>
      <c r="I28" s="26" t="s">
        <v>290</v>
      </c>
      <c r="J28" s="27">
        <v>5</v>
      </c>
      <c r="K28" s="1" t="s">
        <v>7</v>
      </c>
      <c r="L28" s="28">
        <v>0</v>
      </c>
      <c r="M28" s="26" t="s">
        <v>315</v>
      </c>
      <c r="N28" s="25" t="s">
        <v>316</v>
      </c>
      <c r="O28" s="1">
        <v>1</v>
      </c>
      <c r="P28" s="1">
        <v>2</v>
      </c>
      <c r="S28" s="1">
        <v>2</v>
      </c>
      <c r="AA28" s="1">
        <f t="shared" si="1"/>
        <v>5</v>
      </c>
    </row>
    <row r="29" spans="2:27" ht="16" customHeight="1" x14ac:dyDescent="0.2">
      <c r="B29" s="1">
        <v>26</v>
      </c>
      <c r="C29" s="716"/>
      <c r="D29" s="725"/>
      <c r="E29" s="792"/>
      <c r="F29" s="792"/>
      <c r="G29" s="910"/>
      <c r="H29" s="805"/>
      <c r="I29" s="45" t="s">
        <v>311</v>
      </c>
      <c r="J29" s="46">
        <v>6</v>
      </c>
      <c r="K29" s="47" t="s">
        <v>7</v>
      </c>
      <c r="L29" s="48">
        <v>0</v>
      </c>
      <c r="M29" s="45" t="s">
        <v>315</v>
      </c>
      <c r="N29" s="21" t="s">
        <v>317</v>
      </c>
      <c r="O29" s="1">
        <v>1</v>
      </c>
      <c r="P29" s="1">
        <v>1</v>
      </c>
      <c r="R29" s="1">
        <v>1</v>
      </c>
      <c r="T29" s="1">
        <v>1</v>
      </c>
      <c r="U29" s="1">
        <v>1</v>
      </c>
      <c r="Z29" s="1">
        <v>1</v>
      </c>
      <c r="AA29" s="1">
        <f t="shared" si="1"/>
        <v>6</v>
      </c>
    </row>
    <row r="30" spans="2:27" ht="16" customHeight="1" thickBot="1" x14ac:dyDescent="0.25">
      <c r="B30" s="1">
        <v>27</v>
      </c>
      <c r="C30" s="716"/>
      <c r="D30" s="726"/>
      <c r="E30" s="794"/>
      <c r="F30" s="794"/>
      <c r="G30" s="911"/>
      <c r="H30" s="806"/>
      <c r="I30" s="59" t="s">
        <v>312</v>
      </c>
      <c r="J30" s="60">
        <v>8</v>
      </c>
      <c r="K30" s="61" t="s">
        <v>7</v>
      </c>
      <c r="L30" s="62">
        <v>0</v>
      </c>
      <c r="M30" s="59" t="s">
        <v>332</v>
      </c>
      <c r="N30" s="63" t="s">
        <v>318</v>
      </c>
      <c r="O30" s="1">
        <v>3</v>
      </c>
      <c r="P30" s="1">
        <v>1</v>
      </c>
      <c r="Q30" s="1">
        <v>2</v>
      </c>
      <c r="S30" s="1">
        <v>1</v>
      </c>
      <c r="T30" s="1">
        <v>1</v>
      </c>
      <c r="AA30" s="1">
        <f t="shared" si="1"/>
        <v>8</v>
      </c>
    </row>
    <row r="31" spans="2:27" ht="16" customHeight="1" thickTop="1" x14ac:dyDescent="0.2">
      <c r="B31" s="1">
        <v>28</v>
      </c>
      <c r="C31" s="716">
        <v>9</v>
      </c>
      <c r="D31" s="724" t="s">
        <v>302</v>
      </c>
      <c r="E31" s="780" t="s">
        <v>303</v>
      </c>
      <c r="F31" s="780" t="s">
        <v>338</v>
      </c>
      <c r="G31" s="913" t="s">
        <v>416</v>
      </c>
      <c r="H31" s="916" t="s">
        <v>415</v>
      </c>
      <c r="I31" s="64" t="s">
        <v>305</v>
      </c>
      <c r="J31" s="65">
        <v>6</v>
      </c>
      <c r="K31" s="66" t="s">
        <v>7</v>
      </c>
      <c r="L31" s="67">
        <v>1</v>
      </c>
      <c r="M31" s="64" t="s">
        <v>327</v>
      </c>
      <c r="N31" s="131" t="s">
        <v>328</v>
      </c>
      <c r="O31" s="1">
        <v>3</v>
      </c>
      <c r="P31" s="1">
        <v>1</v>
      </c>
      <c r="R31" s="1">
        <v>1</v>
      </c>
      <c r="S31" s="1">
        <v>1</v>
      </c>
      <c r="AA31" s="1">
        <f t="shared" si="1"/>
        <v>6</v>
      </c>
    </row>
    <row r="32" spans="2:27" ht="16" customHeight="1" x14ac:dyDescent="0.2">
      <c r="B32" s="1">
        <v>29</v>
      </c>
      <c r="C32" s="716"/>
      <c r="D32" s="725"/>
      <c r="E32" s="771"/>
      <c r="F32" s="771"/>
      <c r="G32" s="914"/>
      <c r="H32" s="917"/>
      <c r="I32" s="160" t="s">
        <v>323</v>
      </c>
      <c r="J32" s="155">
        <v>5</v>
      </c>
      <c r="K32" s="156" t="s">
        <v>7</v>
      </c>
      <c r="L32" s="157">
        <v>3</v>
      </c>
      <c r="M32" s="160" t="s">
        <v>327</v>
      </c>
      <c r="N32" s="159" t="s">
        <v>343</v>
      </c>
      <c r="O32" s="1">
        <v>3</v>
      </c>
      <c r="P32" s="1">
        <v>1</v>
      </c>
      <c r="R32" s="1">
        <v>1</v>
      </c>
      <c r="AA32" s="1">
        <f t="shared" si="1"/>
        <v>5</v>
      </c>
    </row>
    <row r="33" spans="2:27" ht="16" customHeight="1" x14ac:dyDescent="0.2">
      <c r="B33" s="1">
        <v>30</v>
      </c>
      <c r="C33" s="716">
        <v>10</v>
      </c>
      <c r="D33" s="725"/>
      <c r="E33" s="784" t="s">
        <v>320</v>
      </c>
      <c r="F33" s="784" t="s">
        <v>339</v>
      </c>
      <c r="G33" s="896" t="s">
        <v>321</v>
      </c>
      <c r="H33" s="827" t="s">
        <v>1875</v>
      </c>
      <c r="I33" s="138" t="s">
        <v>330</v>
      </c>
      <c r="J33" s="114">
        <v>5</v>
      </c>
      <c r="K33" s="115" t="s">
        <v>7</v>
      </c>
      <c r="L33" s="116">
        <v>3</v>
      </c>
      <c r="M33" s="138" t="s">
        <v>333</v>
      </c>
      <c r="N33" s="117" t="s">
        <v>335</v>
      </c>
      <c r="O33" s="1">
        <v>1</v>
      </c>
      <c r="P33" s="1">
        <v>1</v>
      </c>
      <c r="R33" s="1">
        <v>1</v>
      </c>
      <c r="S33" s="1">
        <v>2</v>
      </c>
      <c r="AA33" s="1">
        <f t="shared" si="1"/>
        <v>5</v>
      </c>
    </row>
    <row r="34" spans="2:27" ht="16" customHeight="1" x14ac:dyDescent="0.2">
      <c r="B34" s="1">
        <v>31</v>
      </c>
      <c r="C34" s="716"/>
      <c r="D34" s="725"/>
      <c r="E34" s="785"/>
      <c r="F34" s="785"/>
      <c r="G34" s="897"/>
      <c r="H34" s="894"/>
      <c r="I34" s="45" t="s">
        <v>331</v>
      </c>
      <c r="J34" s="46">
        <v>5</v>
      </c>
      <c r="K34" s="47" t="s">
        <v>7</v>
      </c>
      <c r="L34" s="48">
        <v>1</v>
      </c>
      <c r="M34" s="45" t="s">
        <v>341</v>
      </c>
      <c r="N34" s="21" t="s">
        <v>336</v>
      </c>
      <c r="O34" s="1">
        <v>2</v>
      </c>
      <c r="P34" s="1">
        <v>1</v>
      </c>
      <c r="T34" s="1">
        <v>2</v>
      </c>
      <c r="AA34" s="1">
        <f t="shared" si="1"/>
        <v>5</v>
      </c>
    </row>
    <row r="35" spans="2:27" ht="16" customHeight="1" x14ac:dyDescent="0.2">
      <c r="B35" s="1">
        <v>32</v>
      </c>
      <c r="C35" s="716"/>
      <c r="D35" s="725"/>
      <c r="E35" s="786"/>
      <c r="F35" s="786"/>
      <c r="G35" s="898"/>
      <c r="H35" s="895"/>
      <c r="I35" s="92" t="s">
        <v>194</v>
      </c>
      <c r="J35" s="93">
        <v>1</v>
      </c>
      <c r="K35" s="94" t="s">
        <v>7</v>
      </c>
      <c r="L35" s="95">
        <v>1</v>
      </c>
      <c r="M35" s="92" t="s">
        <v>390</v>
      </c>
      <c r="N35" s="96" t="s">
        <v>337</v>
      </c>
      <c r="P35" s="1">
        <v>1</v>
      </c>
      <c r="AA35" s="1">
        <f t="shared" si="1"/>
        <v>1</v>
      </c>
    </row>
    <row r="36" spans="2:27" ht="16" customHeight="1" x14ac:dyDescent="0.2">
      <c r="B36" s="1">
        <v>33</v>
      </c>
      <c r="C36" s="716">
        <v>11</v>
      </c>
      <c r="D36" s="725"/>
      <c r="E36" s="721" t="s">
        <v>322</v>
      </c>
      <c r="F36" s="721" t="s">
        <v>340</v>
      </c>
      <c r="G36" s="918" t="s">
        <v>1300</v>
      </c>
      <c r="H36" s="741" t="s">
        <v>382</v>
      </c>
      <c r="I36" s="139" t="s">
        <v>324</v>
      </c>
      <c r="J36" s="22">
        <v>7</v>
      </c>
      <c r="K36" s="23" t="s">
        <v>7</v>
      </c>
      <c r="L36" s="24">
        <v>1</v>
      </c>
      <c r="M36" s="139" t="s">
        <v>342</v>
      </c>
      <c r="N36" s="125" t="s">
        <v>344</v>
      </c>
      <c r="O36" s="1">
        <v>5</v>
      </c>
      <c r="R36" s="1">
        <v>1</v>
      </c>
      <c r="V36" s="1">
        <v>1</v>
      </c>
      <c r="AA36" s="1">
        <f t="shared" si="1"/>
        <v>7</v>
      </c>
    </row>
    <row r="37" spans="2:27" ht="16" customHeight="1" x14ac:dyDescent="0.2">
      <c r="B37" s="1">
        <v>34</v>
      </c>
      <c r="C37" s="716"/>
      <c r="D37" s="725"/>
      <c r="E37" s="721"/>
      <c r="F37" s="721"/>
      <c r="G37" s="919"/>
      <c r="H37" s="741"/>
      <c r="I37" s="11" t="s">
        <v>375</v>
      </c>
      <c r="J37" s="12">
        <v>6</v>
      </c>
      <c r="K37" s="13" t="s">
        <v>7</v>
      </c>
      <c r="L37" s="14">
        <v>1</v>
      </c>
      <c r="M37" s="11" t="s">
        <v>377</v>
      </c>
      <c r="N37" s="123" t="s">
        <v>345</v>
      </c>
      <c r="O37" s="1">
        <v>3</v>
      </c>
      <c r="P37" s="1">
        <v>1</v>
      </c>
      <c r="Q37" s="1">
        <v>1</v>
      </c>
      <c r="R37" s="1">
        <v>1</v>
      </c>
      <c r="AA37" s="1">
        <f t="shared" si="1"/>
        <v>6</v>
      </c>
    </row>
    <row r="38" spans="2:27" ht="16" customHeight="1" x14ac:dyDescent="0.2">
      <c r="B38" s="1">
        <v>35</v>
      </c>
      <c r="C38" s="716">
        <v>12</v>
      </c>
      <c r="D38" s="725"/>
      <c r="E38" s="720" t="s">
        <v>326</v>
      </c>
      <c r="F38" s="720" t="s">
        <v>399</v>
      </c>
      <c r="G38" s="920" t="s">
        <v>490</v>
      </c>
      <c r="H38" s="741"/>
      <c r="I38" s="17" t="s">
        <v>374</v>
      </c>
      <c r="J38" s="18">
        <v>4</v>
      </c>
      <c r="K38" s="19" t="s">
        <v>7</v>
      </c>
      <c r="L38" s="20">
        <v>1</v>
      </c>
      <c r="M38" s="17" t="s">
        <v>378</v>
      </c>
      <c r="N38" s="124" t="s">
        <v>379</v>
      </c>
      <c r="O38" s="1">
        <v>1</v>
      </c>
      <c r="Q38" s="1">
        <v>1</v>
      </c>
      <c r="V38" s="1">
        <v>1</v>
      </c>
      <c r="W38" s="1">
        <v>1</v>
      </c>
      <c r="AA38" s="1">
        <f t="shared" si="1"/>
        <v>4</v>
      </c>
    </row>
    <row r="39" spans="2:27" ht="16" customHeight="1" thickBot="1" x14ac:dyDescent="0.25">
      <c r="B39" s="1">
        <v>36</v>
      </c>
      <c r="C39" s="716"/>
      <c r="D39" s="726"/>
      <c r="E39" s="722"/>
      <c r="F39" s="722"/>
      <c r="G39" s="921"/>
      <c r="H39" s="742"/>
      <c r="I39" s="165" t="s">
        <v>376</v>
      </c>
      <c r="J39" s="166">
        <v>4</v>
      </c>
      <c r="K39" s="167" t="s">
        <v>7</v>
      </c>
      <c r="L39" s="168">
        <v>1</v>
      </c>
      <c r="M39" s="165" t="s">
        <v>388</v>
      </c>
      <c r="N39" s="169" t="s">
        <v>380</v>
      </c>
      <c r="O39" s="1">
        <v>1</v>
      </c>
      <c r="P39" s="1">
        <v>1</v>
      </c>
      <c r="R39" s="1">
        <v>2</v>
      </c>
      <c r="AA39" s="1">
        <f t="shared" si="1"/>
        <v>4</v>
      </c>
    </row>
    <row r="40" spans="2:27" ht="16" customHeight="1" thickTop="1" x14ac:dyDescent="0.2">
      <c r="B40" s="1">
        <v>37</v>
      </c>
      <c r="C40" s="716">
        <v>13</v>
      </c>
      <c r="D40" s="855" t="s">
        <v>348</v>
      </c>
      <c r="E40" s="852" t="s">
        <v>347</v>
      </c>
      <c r="F40" s="852" t="s">
        <v>403</v>
      </c>
      <c r="G40" s="915" t="s">
        <v>526</v>
      </c>
      <c r="H40" s="858" t="s">
        <v>1876</v>
      </c>
      <c r="I40" s="3" t="s">
        <v>383</v>
      </c>
      <c r="J40" s="89">
        <v>3</v>
      </c>
      <c r="K40" s="90" t="s">
        <v>7</v>
      </c>
      <c r="L40" s="91">
        <v>0</v>
      </c>
      <c r="M40" s="3" t="s">
        <v>389</v>
      </c>
      <c r="N40" s="10" t="s">
        <v>392</v>
      </c>
      <c r="O40" s="1">
        <v>2</v>
      </c>
      <c r="Q40" s="1">
        <v>1</v>
      </c>
      <c r="AA40" s="1">
        <f t="shared" si="1"/>
        <v>3</v>
      </c>
    </row>
    <row r="41" spans="2:27" ht="16" customHeight="1" x14ac:dyDescent="0.2">
      <c r="B41" s="1">
        <v>38</v>
      </c>
      <c r="C41" s="716"/>
      <c r="D41" s="856"/>
      <c r="E41" s="843"/>
      <c r="F41" s="843"/>
      <c r="G41" s="841"/>
      <c r="H41" s="859"/>
      <c r="I41" s="45" t="s">
        <v>384</v>
      </c>
      <c r="J41" s="46">
        <v>0</v>
      </c>
      <c r="K41" s="47" t="s">
        <v>7</v>
      </c>
      <c r="L41" s="48">
        <v>1</v>
      </c>
      <c r="M41" s="45" t="s">
        <v>400</v>
      </c>
      <c r="N41" s="21" t="s">
        <v>393</v>
      </c>
      <c r="AA41" s="1">
        <f t="shared" si="1"/>
        <v>0</v>
      </c>
    </row>
    <row r="42" spans="2:27" ht="16" customHeight="1" x14ac:dyDescent="0.2">
      <c r="B42" s="1">
        <v>39</v>
      </c>
      <c r="C42" s="716"/>
      <c r="D42" s="856"/>
      <c r="E42" s="843"/>
      <c r="F42" s="843"/>
      <c r="G42" s="841"/>
      <c r="H42" s="859"/>
      <c r="I42" s="45" t="s">
        <v>385</v>
      </c>
      <c r="J42" s="46">
        <v>2</v>
      </c>
      <c r="K42" s="47" t="s">
        <v>7</v>
      </c>
      <c r="L42" s="48">
        <v>2</v>
      </c>
      <c r="M42" s="45" t="s">
        <v>391</v>
      </c>
      <c r="N42" s="21" t="s">
        <v>394</v>
      </c>
      <c r="R42" s="1">
        <v>1</v>
      </c>
      <c r="X42" s="1">
        <v>1</v>
      </c>
      <c r="AA42" s="1">
        <f t="shared" si="1"/>
        <v>2</v>
      </c>
    </row>
    <row r="43" spans="2:27" ht="16" customHeight="1" x14ac:dyDescent="0.2">
      <c r="B43" s="1">
        <v>40</v>
      </c>
      <c r="C43" s="716"/>
      <c r="D43" s="856"/>
      <c r="E43" s="843"/>
      <c r="F43" s="843"/>
      <c r="G43" s="841"/>
      <c r="H43" s="859"/>
      <c r="I43" s="45" t="s">
        <v>384</v>
      </c>
      <c r="J43" s="46">
        <v>0</v>
      </c>
      <c r="K43" s="47" t="s">
        <v>7</v>
      </c>
      <c r="L43" s="48">
        <v>0</v>
      </c>
      <c r="M43" s="45" t="s">
        <v>445</v>
      </c>
      <c r="N43" s="21" t="s">
        <v>393</v>
      </c>
      <c r="AA43" s="1">
        <f t="shared" si="1"/>
        <v>0</v>
      </c>
    </row>
    <row r="44" spans="2:27" ht="16" customHeight="1" x14ac:dyDescent="0.2">
      <c r="B44" s="1">
        <v>41</v>
      </c>
      <c r="C44" s="716"/>
      <c r="D44" s="856"/>
      <c r="E44" s="843"/>
      <c r="F44" s="843"/>
      <c r="G44" s="841"/>
      <c r="H44" s="859"/>
      <c r="I44" s="45" t="s">
        <v>385</v>
      </c>
      <c r="J44" s="46">
        <v>3</v>
      </c>
      <c r="K44" s="47" t="s">
        <v>7</v>
      </c>
      <c r="L44" s="48">
        <v>1</v>
      </c>
      <c r="M44" s="45" t="s">
        <v>389</v>
      </c>
      <c r="N44" s="21" t="s">
        <v>395</v>
      </c>
      <c r="Q44" s="1">
        <v>1</v>
      </c>
      <c r="T44" s="1">
        <v>1</v>
      </c>
      <c r="V44" s="1">
        <v>1</v>
      </c>
      <c r="AA44" s="1">
        <f t="shared" si="1"/>
        <v>3</v>
      </c>
    </row>
    <row r="45" spans="2:27" ht="16" customHeight="1" x14ac:dyDescent="0.2">
      <c r="B45" s="1">
        <v>42</v>
      </c>
      <c r="C45" s="716"/>
      <c r="D45" s="856"/>
      <c r="E45" s="843"/>
      <c r="F45" s="843"/>
      <c r="G45" s="841"/>
      <c r="H45" s="859"/>
      <c r="I45" s="45" t="s">
        <v>383</v>
      </c>
      <c r="J45" s="46">
        <v>3</v>
      </c>
      <c r="K45" s="47" t="s">
        <v>7</v>
      </c>
      <c r="L45" s="48">
        <v>0</v>
      </c>
      <c r="M45" s="45" t="s">
        <v>401</v>
      </c>
      <c r="N45" s="21" t="s">
        <v>396</v>
      </c>
      <c r="O45" s="1">
        <v>1</v>
      </c>
      <c r="P45" s="1">
        <v>1</v>
      </c>
      <c r="T45" s="1">
        <v>1</v>
      </c>
      <c r="AA45" s="1">
        <f t="shared" si="1"/>
        <v>3</v>
      </c>
    </row>
    <row r="46" spans="2:27" ht="16" customHeight="1" x14ac:dyDescent="0.2">
      <c r="B46" s="1">
        <v>43</v>
      </c>
      <c r="C46" s="716"/>
      <c r="D46" s="856"/>
      <c r="E46" s="843"/>
      <c r="F46" s="843"/>
      <c r="G46" s="841"/>
      <c r="H46" s="859"/>
      <c r="I46" s="72" t="s">
        <v>384</v>
      </c>
      <c r="J46" s="73">
        <v>1</v>
      </c>
      <c r="K46" s="74" t="s">
        <v>7</v>
      </c>
      <c r="L46" s="75">
        <v>0</v>
      </c>
      <c r="M46" s="72" t="s">
        <v>389</v>
      </c>
      <c r="N46" s="76" t="s">
        <v>397</v>
      </c>
      <c r="O46" s="1">
        <v>1</v>
      </c>
      <c r="AA46" s="1">
        <f t="shared" si="1"/>
        <v>1</v>
      </c>
    </row>
    <row r="47" spans="2:27" ht="16" customHeight="1" x14ac:dyDescent="0.2">
      <c r="B47" s="1">
        <v>44</v>
      </c>
      <c r="C47" s="716">
        <v>14</v>
      </c>
      <c r="D47" s="856"/>
      <c r="E47" s="776" t="s">
        <v>349</v>
      </c>
      <c r="F47" s="776" t="s">
        <v>423</v>
      </c>
      <c r="G47" s="869" t="s">
        <v>893</v>
      </c>
      <c r="H47" s="775" t="s">
        <v>404</v>
      </c>
      <c r="I47" s="85" t="s">
        <v>363</v>
      </c>
      <c r="J47" s="86">
        <v>3</v>
      </c>
      <c r="K47" s="87" t="s">
        <v>7</v>
      </c>
      <c r="L47" s="88">
        <v>2</v>
      </c>
      <c r="M47" s="85" t="s">
        <v>402</v>
      </c>
      <c r="N47" s="127" t="s">
        <v>405</v>
      </c>
      <c r="O47" s="1">
        <v>2</v>
      </c>
      <c r="P47" s="1">
        <v>1</v>
      </c>
      <c r="AA47" s="1">
        <f t="shared" si="1"/>
        <v>3</v>
      </c>
    </row>
    <row r="48" spans="2:27" ht="16" customHeight="1" x14ac:dyDescent="0.2">
      <c r="B48" s="1">
        <v>45</v>
      </c>
      <c r="C48" s="716"/>
      <c r="D48" s="856"/>
      <c r="E48" s="776"/>
      <c r="F48" s="776"/>
      <c r="G48" s="845"/>
      <c r="H48" s="775"/>
      <c r="I48" s="17" t="s">
        <v>350</v>
      </c>
      <c r="J48" s="18">
        <v>0</v>
      </c>
      <c r="K48" s="19" t="s">
        <v>7</v>
      </c>
      <c r="L48" s="20">
        <v>1</v>
      </c>
      <c r="M48" s="17" t="s">
        <v>451</v>
      </c>
      <c r="N48" s="124" t="s">
        <v>407</v>
      </c>
      <c r="AA48" s="1">
        <f t="shared" si="1"/>
        <v>0</v>
      </c>
    </row>
    <row r="49" spans="2:27" ht="16" customHeight="1" x14ac:dyDescent="0.2">
      <c r="B49" s="1">
        <v>46</v>
      </c>
      <c r="C49" s="716"/>
      <c r="D49" s="856"/>
      <c r="E49" s="776"/>
      <c r="F49" s="776"/>
      <c r="G49" s="845"/>
      <c r="H49" s="775"/>
      <c r="I49" s="17" t="s">
        <v>351</v>
      </c>
      <c r="J49" s="18">
        <v>2</v>
      </c>
      <c r="K49" s="19" t="s">
        <v>7</v>
      </c>
      <c r="L49" s="20">
        <v>0</v>
      </c>
      <c r="M49" s="17" t="s">
        <v>401</v>
      </c>
      <c r="N49" s="124" t="s">
        <v>406</v>
      </c>
      <c r="R49" s="1">
        <v>1</v>
      </c>
      <c r="Z49" s="1">
        <v>1</v>
      </c>
      <c r="AA49" s="1">
        <f t="shared" si="1"/>
        <v>2</v>
      </c>
    </row>
    <row r="50" spans="2:27" ht="16" customHeight="1" x14ac:dyDescent="0.2">
      <c r="B50" s="1">
        <v>47</v>
      </c>
      <c r="C50" s="716"/>
      <c r="D50" s="856"/>
      <c r="E50" s="776"/>
      <c r="F50" s="776"/>
      <c r="G50" s="845"/>
      <c r="H50" s="775"/>
      <c r="I50" s="17" t="s">
        <v>364</v>
      </c>
      <c r="J50" s="18">
        <v>2</v>
      </c>
      <c r="K50" s="19" t="s">
        <v>7</v>
      </c>
      <c r="L50" s="20">
        <v>1</v>
      </c>
      <c r="M50" s="17" t="s">
        <v>401</v>
      </c>
      <c r="N50" s="124" t="s">
        <v>408</v>
      </c>
      <c r="O50" s="1">
        <v>2</v>
      </c>
      <c r="AA50" s="1">
        <f t="shared" si="1"/>
        <v>2</v>
      </c>
    </row>
    <row r="51" spans="2:27" ht="16" customHeight="1" x14ac:dyDescent="0.2">
      <c r="B51" s="1">
        <v>48</v>
      </c>
      <c r="C51" s="716"/>
      <c r="D51" s="856"/>
      <c r="E51" s="776"/>
      <c r="F51" s="776"/>
      <c r="G51" s="845"/>
      <c r="H51" s="775"/>
      <c r="I51" s="17" t="s">
        <v>352</v>
      </c>
      <c r="J51" s="18">
        <v>3</v>
      </c>
      <c r="K51" s="19" t="s">
        <v>7</v>
      </c>
      <c r="L51" s="20">
        <v>1</v>
      </c>
      <c r="M51" s="17" t="s">
        <v>401</v>
      </c>
      <c r="N51" s="124" t="s">
        <v>409</v>
      </c>
      <c r="Q51" s="1">
        <v>1</v>
      </c>
      <c r="R51" s="1">
        <v>1</v>
      </c>
      <c r="S51" s="1">
        <v>1</v>
      </c>
      <c r="AA51" s="1">
        <f t="shared" si="1"/>
        <v>3</v>
      </c>
    </row>
    <row r="52" spans="2:27" ht="16" customHeight="1" x14ac:dyDescent="0.2">
      <c r="B52" s="1">
        <v>49</v>
      </c>
      <c r="C52" s="716"/>
      <c r="D52" s="856"/>
      <c r="E52" s="776"/>
      <c r="F52" s="776"/>
      <c r="G52" s="845"/>
      <c r="H52" s="775"/>
      <c r="I52" s="17" t="s">
        <v>353</v>
      </c>
      <c r="J52" s="18">
        <v>5</v>
      </c>
      <c r="K52" s="19" t="s">
        <v>7</v>
      </c>
      <c r="L52" s="20">
        <v>0</v>
      </c>
      <c r="M52" s="17" t="s">
        <v>401</v>
      </c>
      <c r="N52" s="124" t="s">
        <v>410</v>
      </c>
      <c r="O52" s="1">
        <v>4</v>
      </c>
      <c r="P52" s="1">
        <v>1</v>
      </c>
      <c r="AA52" s="1">
        <f t="shared" si="1"/>
        <v>5</v>
      </c>
    </row>
    <row r="53" spans="2:27" ht="16" customHeight="1" x14ac:dyDescent="0.2">
      <c r="B53" s="1">
        <v>50</v>
      </c>
      <c r="C53" s="716"/>
      <c r="D53" s="856"/>
      <c r="E53" s="776"/>
      <c r="F53" s="776"/>
      <c r="G53" s="845"/>
      <c r="H53" s="775"/>
      <c r="I53" s="17" t="s">
        <v>354</v>
      </c>
      <c r="J53" s="18">
        <v>1</v>
      </c>
      <c r="K53" s="19" t="s">
        <v>7</v>
      </c>
      <c r="L53" s="20">
        <v>0</v>
      </c>
      <c r="M53" s="17" t="s">
        <v>401</v>
      </c>
      <c r="N53" s="124" t="s">
        <v>411</v>
      </c>
      <c r="O53" s="1">
        <v>1</v>
      </c>
      <c r="AA53" s="1">
        <f t="shared" si="1"/>
        <v>1</v>
      </c>
    </row>
    <row r="54" spans="2:27" ht="16" customHeight="1" x14ac:dyDescent="0.2">
      <c r="B54" s="1">
        <v>51</v>
      </c>
      <c r="C54" s="716"/>
      <c r="D54" s="856"/>
      <c r="E54" s="776"/>
      <c r="F54" s="776"/>
      <c r="G54" s="845"/>
      <c r="H54" s="775"/>
      <c r="I54" s="17" t="s">
        <v>355</v>
      </c>
      <c r="J54" s="18">
        <v>4</v>
      </c>
      <c r="K54" s="19" t="s">
        <v>7</v>
      </c>
      <c r="L54" s="20">
        <v>1</v>
      </c>
      <c r="M54" s="17" t="s">
        <v>401</v>
      </c>
      <c r="N54" s="124" t="s">
        <v>412</v>
      </c>
      <c r="O54" s="1">
        <v>2</v>
      </c>
      <c r="P54" s="1">
        <v>1</v>
      </c>
      <c r="S54" s="1">
        <v>1</v>
      </c>
      <c r="AA54" s="1">
        <f t="shared" si="1"/>
        <v>4</v>
      </c>
    </row>
    <row r="55" spans="2:27" ht="16" customHeight="1" x14ac:dyDescent="0.2">
      <c r="B55" s="1">
        <v>52</v>
      </c>
      <c r="C55" s="716"/>
      <c r="D55" s="856"/>
      <c r="E55" s="776"/>
      <c r="F55" s="776"/>
      <c r="G55" s="845"/>
      <c r="H55" s="775"/>
      <c r="I55" s="81" t="s">
        <v>356</v>
      </c>
      <c r="J55" s="82">
        <v>1</v>
      </c>
      <c r="K55" s="83" t="s">
        <v>7</v>
      </c>
      <c r="L55" s="84">
        <v>0</v>
      </c>
      <c r="M55" s="81" t="s">
        <v>421</v>
      </c>
      <c r="N55" s="126" t="s">
        <v>411</v>
      </c>
      <c r="O55" s="1">
        <v>1</v>
      </c>
      <c r="AA55" s="1">
        <f t="shared" si="1"/>
        <v>1</v>
      </c>
    </row>
    <row r="56" spans="2:27" ht="16" customHeight="1" x14ac:dyDescent="0.2">
      <c r="B56" s="1">
        <v>53</v>
      </c>
      <c r="C56" s="716">
        <v>15</v>
      </c>
      <c r="D56" s="856"/>
      <c r="E56" s="791" t="s">
        <v>387</v>
      </c>
      <c r="F56" s="791" t="s">
        <v>149</v>
      </c>
      <c r="G56" s="909" t="s">
        <v>386</v>
      </c>
      <c r="H56" s="795" t="s">
        <v>1877</v>
      </c>
      <c r="I56" s="40" t="s">
        <v>417</v>
      </c>
      <c r="J56" s="41">
        <v>3</v>
      </c>
      <c r="K56" s="42" t="s">
        <v>7</v>
      </c>
      <c r="L56" s="43">
        <v>2</v>
      </c>
      <c r="M56" s="40" t="s">
        <v>422</v>
      </c>
      <c r="N56" s="44" t="s">
        <v>424</v>
      </c>
      <c r="O56" s="1">
        <v>2</v>
      </c>
      <c r="Z56" s="1">
        <v>1</v>
      </c>
      <c r="AA56" s="1">
        <f t="shared" si="1"/>
        <v>3</v>
      </c>
    </row>
    <row r="57" spans="2:27" ht="16" customHeight="1" x14ac:dyDescent="0.2">
      <c r="B57" s="1">
        <v>54</v>
      </c>
      <c r="C57" s="716"/>
      <c r="D57" s="856"/>
      <c r="E57" s="792"/>
      <c r="F57" s="792"/>
      <c r="G57" s="910"/>
      <c r="H57" s="805"/>
      <c r="I57" s="45" t="s">
        <v>418</v>
      </c>
      <c r="J57" s="46">
        <v>6</v>
      </c>
      <c r="K57" s="47" t="s">
        <v>7</v>
      </c>
      <c r="L57" s="48">
        <v>1</v>
      </c>
      <c r="M57" s="45" t="s">
        <v>422</v>
      </c>
      <c r="N57" s="21" t="s">
        <v>253</v>
      </c>
      <c r="O57" s="1">
        <v>1</v>
      </c>
      <c r="Q57" s="1">
        <v>4</v>
      </c>
      <c r="S57" s="1">
        <v>1</v>
      </c>
      <c r="AA57" s="1">
        <f t="shared" si="1"/>
        <v>6</v>
      </c>
    </row>
    <row r="58" spans="2:27" ht="16" customHeight="1" x14ac:dyDescent="0.2">
      <c r="B58" s="1">
        <v>55</v>
      </c>
      <c r="C58" s="716"/>
      <c r="D58" s="856"/>
      <c r="E58" s="792"/>
      <c r="F58" s="792"/>
      <c r="G58" s="910"/>
      <c r="H58" s="805"/>
      <c r="I58" s="45" t="s">
        <v>419</v>
      </c>
      <c r="J58" s="46">
        <v>6</v>
      </c>
      <c r="K58" s="47" t="s">
        <v>7</v>
      </c>
      <c r="L58" s="48">
        <v>1</v>
      </c>
      <c r="M58" s="45" t="s">
        <v>427</v>
      </c>
      <c r="N58" s="21" t="s">
        <v>425</v>
      </c>
      <c r="O58" s="1">
        <v>1</v>
      </c>
      <c r="P58" s="1">
        <v>1</v>
      </c>
      <c r="R58" s="1">
        <v>1</v>
      </c>
      <c r="T58" s="1">
        <v>2</v>
      </c>
      <c r="V58" s="1">
        <v>1</v>
      </c>
      <c r="AA58" s="1">
        <f t="shared" si="1"/>
        <v>6</v>
      </c>
    </row>
    <row r="59" spans="2:27" ht="16" customHeight="1" thickBot="1" x14ac:dyDescent="0.25">
      <c r="B59" s="1">
        <v>56</v>
      </c>
      <c r="C59" s="716"/>
      <c r="D59" s="857"/>
      <c r="E59" s="794"/>
      <c r="F59" s="794"/>
      <c r="G59" s="911"/>
      <c r="H59" s="806"/>
      <c r="I59" s="59" t="s">
        <v>420</v>
      </c>
      <c r="J59" s="60">
        <v>8</v>
      </c>
      <c r="K59" s="61" t="s">
        <v>7</v>
      </c>
      <c r="L59" s="62">
        <v>1</v>
      </c>
      <c r="M59" s="59" t="s">
        <v>422</v>
      </c>
      <c r="N59" s="63" t="s">
        <v>426</v>
      </c>
      <c r="O59" s="1">
        <v>2</v>
      </c>
      <c r="R59" s="1">
        <v>1</v>
      </c>
      <c r="T59" s="1">
        <v>4</v>
      </c>
      <c r="V59" s="1">
        <v>1</v>
      </c>
      <c r="AA59" s="1">
        <f t="shared" si="1"/>
        <v>8</v>
      </c>
    </row>
    <row r="60" spans="2:27" ht="16" customHeight="1" thickTop="1" x14ac:dyDescent="0.2">
      <c r="B60" s="1">
        <v>57</v>
      </c>
      <c r="C60" s="716">
        <v>16</v>
      </c>
      <c r="D60" s="828" t="s">
        <v>429</v>
      </c>
      <c r="E60" s="755" t="s">
        <v>430</v>
      </c>
      <c r="F60" s="755" t="s">
        <v>20</v>
      </c>
      <c r="G60" s="872" t="s">
        <v>416</v>
      </c>
      <c r="H60" s="874" t="s">
        <v>491</v>
      </c>
      <c r="I60" s="174" t="s">
        <v>413</v>
      </c>
      <c r="J60" s="170">
        <v>4</v>
      </c>
      <c r="K60" s="171" t="s">
        <v>7</v>
      </c>
      <c r="L60" s="172">
        <v>0</v>
      </c>
      <c r="M60" s="174" t="s">
        <v>428</v>
      </c>
      <c r="N60" s="173" t="s">
        <v>431</v>
      </c>
      <c r="O60" s="1">
        <v>2</v>
      </c>
      <c r="P60" s="1">
        <v>2</v>
      </c>
      <c r="AA60" s="1">
        <f t="shared" si="1"/>
        <v>4</v>
      </c>
    </row>
    <row r="61" spans="2:27" ht="16" customHeight="1" x14ac:dyDescent="0.2">
      <c r="B61" s="1">
        <v>58</v>
      </c>
      <c r="C61" s="716"/>
      <c r="D61" s="829"/>
      <c r="E61" s="908"/>
      <c r="F61" s="908"/>
      <c r="G61" s="907"/>
      <c r="H61" s="906"/>
      <c r="I61" s="175" t="s">
        <v>414</v>
      </c>
      <c r="J61" s="176">
        <v>8</v>
      </c>
      <c r="K61" s="177" t="s">
        <v>7</v>
      </c>
      <c r="L61" s="178">
        <v>2</v>
      </c>
      <c r="M61" s="175" t="s">
        <v>439</v>
      </c>
      <c r="N61" s="179" t="s">
        <v>432</v>
      </c>
      <c r="O61" s="1">
        <v>2</v>
      </c>
      <c r="P61" s="1">
        <v>2</v>
      </c>
      <c r="R61" s="1">
        <v>1</v>
      </c>
      <c r="S61" s="1">
        <v>3</v>
      </c>
      <c r="AA61" s="1">
        <f t="shared" si="1"/>
        <v>8</v>
      </c>
    </row>
    <row r="62" spans="2:27" ht="16" customHeight="1" x14ac:dyDescent="0.2">
      <c r="B62" s="1">
        <v>59</v>
      </c>
      <c r="C62" s="716">
        <v>17</v>
      </c>
      <c r="D62" s="829"/>
      <c r="E62" s="711" t="s">
        <v>435</v>
      </c>
      <c r="F62" s="711" t="s">
        <v>454</v>
      </c>
      <c r="G62" s="899" t="s">
        <v>527</v>
      </c>
      <c r="H62" s="719" t="s">
        <v>438</v>
      </c>
      <c r="I62" s="161" t="s">
        <v>433</v>
      </c>
      <c r="J62" s="148">
        <v>2</v>
      </c>
      <c r="K62" s="149" t="s">
        <v>7</v>
      </c>
      <c r="L62" s="150">
        <v>0</v>
      </c>
      <c r="M62" s="161" t="s">
        <v>440</v>
      </c>
      <c r="N62" s="152" t="s">
        <v>441</v>
      </c>
      <c r="P62" s="1">
        <v>2</v>
      </c>
      <c r="AA62" s="1">
        <f t="shared" si="1"/>
        <v>2</v>
      </c>
    </row>
    <row r="63" spans="2:27" ht="16" customHeight="1" x14ac:dyDescent="0.2">
      <c r="B63" s="1">
        <v>60</v>
      </c>
      <c r="C63" s="716"/>
      <c r="D63" s="829"/>
      <c r="E63" s="712"/>
      <c r="F63" s="712"/>
      <c r="G63" s="887"/>
      <c r="H63" s="753"/>
      <c r="I63" s="17" t="s">
        <v>434</v>
      </c>
      <c r="J63" s="18">
        <v>2</v>
      </c>
      <c r="K63" s="19" t="s">
        <v>7</v>
      </c>
      <c r="L63" s="20">
        <v>2</v>
      </c>
      <c r="M63" s="17" t="s">
        <v>919</v>
      </c>
      <c r="N63" s="124" t="s">
        <v>442</v>
      </c>
      <c r="O63" s="1">
        <v>2</v>
      </c>
      <c r="AA63" s="1">
        <f t="shared" si="1"/>
        <v>2</v>
      </c>
    </row>
    <row r="64" spans="2:27" ht="16" customHeight="1" x14ac:dyDescent="0.2">
      <c r="B64" s="1">
        <v>61</v>
      </c>
      <c r="C64" s="716"/>
      <c r="D64" s="829"/>
      <c r="E64" s="712"/>
      <c r="F64" s="712"/>
      <c r="G64" s="887"/>
      <c r="H64" s="753"/>
      <c r="I64" s="17" t="s">
        <v>437</v>
      </c>
      <c r="J64" s="18">
        <v>4</v>
      </c>
      <c r="K64" s="19" t="s">
        <v>7</v>
      </c>
      <c r="L64" s="20">
        <v>0</v>
      </c>
      <c r="M64" s="17" t="s">
        <v>440</v>
      </c>
      <c r="N64" s="124" t="s">
        <v>443</v>
      </c>
      <c r="O64" s="1">
        <v>2</v>
      </c>
      <c r="P64" s="1">
        <v>1</v>
      </c>
      <c r="T64" s="1">
        <v>1</v>
      </c>
      <c r="AA64" s="1">
        <f t="shared" si="1"/>
        <v>4</v>
      </c>
    </row>
    <row r="65" spans="2:27" ht="16" customHeight="1" thickBot="1" x14ac:dyDescent="0.25">
      <c r="B65" s="1">
        <v>62</v>
      </c>
      <c r="C65" s="716"/>
      <c r="D65" s="830"/>
      <c r="E65" s="739"/>
      <c r="F65" s="739"/>
      <c r="G65" s="888"/>
      <c r="H65" s="754"/>
      <c r="I65" s="165" t="s">
        <v>436</v>
      </c>
      <c r="J65" s="166">
        <v>6</v>
      </c>
      <c r="K65" s="167" t="s">
        <v>7</v>
      </c>
      <c r="L65" s="168">
        <v>0</v>
      </c>
      <c r="M65" s="165" t="s">
        <v>449</v>
      </c>
      <c r="N65" s="169" t="s">
        <v>444</v>
      </c>
      <c r="O65" s="1">
        <v>2</v>
      </c>
      <c r="P65" s="1">
        <v>4</v>
      </c>
      <c r="AA65" s="1">
        <f t="shared" si="1"/>
        <v>6</v>
      </c>
    </row>
    <row r="66" spans="2:27" ht="16" customHeight="1" thickTop="1" x14ac:dyDescent="0.2">
      <c r="B66" s="1">
        <v>63</v>
      </c>
      <c r="C66" s="716">
        <v>18</v>
      </c>
      <c r="D66" s="724" t="s">
        <v>453</v>
      </c>
      <c r="E66" s="902" t="s">
        <v>452</v>
      </c>
      <c r="F66" s="902" t="s">
        <v>455</v>
      </c>
      <c r="G66" s="901" t="s">
        <v>456</v>
      </c>
      <c r="H66" s="900" t="s">
        <v>1878</v>
      </c>
      <c r="I66" s="54" t="s">
        <v>446</v>
      </c>
      <c r="J66" s="55">
        <v>3</v>
      </c>
      <c r="K66" s="56" t="s">
        <v>7</v>
      </c>
      <c r="L66" s="57">
        <v>0</v>
      </c>
      <c r="M66" s="54" t="s">
        <v>450</v>
      </c>
      <c r="N66" s="58" t="s">
        <v>457</v>
      </c>
      <c r="R66" s="1">
        <v>3</v>
      </c>
      <c r="AA66" s="1">
        <f t="shared" si="1"/>
        <v>3</v>
      </c>
    </row>
    <row r="67" spans="2:27" ht="16" customHeight="1" x14ac:dyDescent="0.2">
      <c r="B67" s="1">
        <v>64</v>
      </c>
      <c r="C67" s="716"/>
      <c r="D67" s="725"/>
      <c r="E67" s="785"/>
      <c r="F67" s="785"/>
      <c r="G67" s="897"/>
      <c r="H67" s="894"/>
      <c r="I67" s="45" t="s">
        <v>447</v>
      </c>
      <c r="J67" s="46">
        <v>3</v>
      </c>
      <c r="K67" s="47" t="s">
        <v>7</v>
      </c>
      <c r="L67" s="48">
        <v>0</v>
      </c>
      <c r="M67" s="45" t="s">
        <v>450</v>
      </c>
      <c r="N67" s="21" t="s">
        <v>458</v>
      </c>
      <c r="O67" s="1">
        <v>2</v>
      </c>
      <c r="T67" s="1">
        <v>1</v>
      </c>
      <c r="AA67" s="1">
        <f t="shared" si="1"/>
        <v>3</v>
      </c>
    </row>
    <row r="68" spans="2:27" ht="16" customHeight="1" x14ac:dyDescent="0.2">
      <c r="B68" s="1">
        <v>65</v>
      </c>
      <c r="C68" s="716"/>
      <c r="D68" s="725"/>
      <c r="E68" s="785"/>
      <c r="F68" s="785"/>
      <c r="G68" s="897"/>
      <c r="H68" s="894"/>
      <c r="I68" s="45" t="s">
        <v>448</v>
      </c>
      <c r="J68" s="46">
        <v>4</v>
      </c>
      <c r="K68" s="47" t="s">
        <v>7</v>
      </c>
      <c r="L68" s="48">
        <v>0</v>
      </c>
      <c r="M68" s="45" t="s">
        <v>450</v>
      </c>
      <c r="N68" s="21" t="s">
        <v>459</v>
      </c>
      <c r="O68" s="1">
        <v>3</v>
      </c>
      <c r="S68" s="1">
        <v>1</v>
      </c>
      <c r="AA68" s="1">
        <f t="shared" si="1"/>
        <v>4</v>
      </c>
    </row>
    <row r="69" spans="2:27" ht="16" customHeight="1" x14ac:dyDescent="0.2">
      <c r="B69" s="1">
        <v>66</v>
      </c>
      <c r="C69" s="716"/>
      <c r="D69" s="725"/>
      <c r="E69" s="785"/>
      <c r="F69" s="785"/>
      <c r="G69" s="897"/>
      <c r="H69" s="894"/>
      <c r="I69" s="45" t="s">
        <v>447</v>
      </c>
      <c r="J69" s="46">
        <v>3</v>
      </c>
      <c r="K69" s="47" t="s">
        <v>7</v>
      </c>
      <c r="L69" s="48">
        <v>0</v>
      </c>
      <c r="M69" s="45" t="s">
        <v>450</v>
      </c>
      <c r="N69" s="21" t="s">
        <v>460</v>
      </c>
      <c r="R69" s="1">
        <v>1</v>
      </c>
      <c r="T69" s="1">
        <v>1</v>
      </c>
      <c r="X69" s="1">
        <v>1</v>
      </c>
      <c r="AA69" s="1">
        <f t="shared" si="1"/>
        <v>3</v>
      </c>
    </row>
    <row r="70" spans="2:27" ht="16" customHeight="1" x14ac:dyDescent="0.2">
      <c r="B70" s="1">
        <v>67</v>
      </c>
      <c r="C70" s="716"/>
      <c r="D70" s="725"/>
      <c r="E70" s="785"/>
      <c r="F70" s="785"/>
      <c r="G70" s="897"/>
      <c r="H70" s="894"/>
      <c r="I70" s="45" t="s">
        <v>448</v>
      </c>
      <c r="J70" s="46">
        <v>1</v>
      </c>
      <c r="K70" s="47" t="s">
        <v>7</v>
      </c>
      <c r="L70" s="48">
        <v>2</v>
      </c>
      <c r="M70" s="45" t="s">
        <v>470</v>
      </c>
      <c r="N70" s="21" t="s">
        <v>461</v>
      </c>
      <c r="O70" s="1">
        <v>1</v>
      </c>
      <c r="AA70" s="1">
        <f t="shared" si="1"/>
        <v>1</v>
      </c>
    </row>
    <row r="71" spans="2:27" ht="16" customHeight="1" x14ac:dyDescent="0.2">
      <c r="B71" s="1">
        <v>68</v>
      </c>
      <c r="C71" s="716"/>
      <c r="D71" s="725"/>
      <c r="E71" s="786"/>
      <c r="F71" s="786"/>
      <c r="G71" s="898"/>
      <c r="H71" s="895"/>
      <c r="I71" s="92" t="s">
        <v>446</v>
      </c>
      <c r="J71" s="93">
        <v>6</v>
      </c>
      <c r="K71" s="94" t="s">
        <v>7</v>
      </c>
      <c r="L71" s="95">
        <v>0</v>
      </c>
      <c r="M71" s="92" t="s">
        <v>468</v>
      </c>
      <c r="N71" s="96" t="s">
        <v>462</v>
      </c>
      <c r="O71" s="1">
        <v>3</v>
      </c>
      <c r="Q71" s="1">
        <v>1</v>
      </c>
      <c r="T71" s="1">
        <v>1</v>
      </c>
      <c r="X71" s="1">
        <v>1</v>
      </c>
      <c r="AA71" s="1">
        <f t="shared" si="1"/>
        <v>6</v>
      </c>
    </row>
    <row r="72" spans="2:27" ht="16" customHeight="1" x14ac:dyDescent="0.2">
      <c r="B72" s="1">
        <v>69</v>
      </c>
      <c r="C72" s="716">
        <v>19</v>
      </c>
      <c r="D72" s="725"/>
      <c r="E72" s="720" t="s">
        <v>465</v>
      </c>
      <c r="F72" s="720" t="s">
        <v>483</v>
      </c>
      <c r="G72" s="924" t="s">
        <v>914</v>
      </c>
      <c r="H72" s="723" t="s">
        <v>474</v>
      </c>
      <c r="I72" s="161" t="s">
        <v>463</v>
      </c>
      <c r="J72" s="148">
        <v>2</v>
      </c>
      <c r="K72" s="149" t="s">
        <v>7</v>
      </c>
      <c r="L72" s="150">
        <v>2</v>
      </c>
      <c r="M72" s="161" t="s">
        <v>919</v>
      </c>
      <c r="N72" s="152" t="s">
        <v>471</v>
      </c>
      <c r="O72" s="1">
        <v>2</v>
      </c>
      <c r="AA72" s="1">
        <f t="shared" si="1"/>
        <v>2</v>
      </c>
    </row>
    <row r="73" spans="2:27" ht="16" customHeight="1" x14ac:dyDescent="0.2">
      <c r="B73" s="1">
        <v>70</v>
      </c>
      <c r="C73" s="716"/>
      <c r="D73" s="725"/>
      <c r="E73" s="721"/>
      <c r="F73" s="721"/>
      <c r="G73" s="919"/>
      <c r="H73" s="741"/>
      <c r="I73" s="17" t="s">
        <v>464</v>
      </c>
      <c r="J73" s="18">
        <v>7</v>
      </c>
      <c r="K73" s="19" t="s">
        <v>7</v>
      </c>
      <c r="L73" s="20">
        <v>0</v>
      </c>
      <c r="M73" s="17" t="s">
        <v>469</v>
      </c>
      <c r="N73" s="124" t="s">
        <v>472</v>
      </c>
      <c r="O73" s="1">
        <v>4</v>
      </c>
      <c r="Q73" s="1">
        <v>1</v>
      </c>
      <c r="R73" s="1">
        <v>1</v>
      </c>
      <c r="Z73" s="1">
        <v>1</v>
      </c>
      <c r="AA73" s="1">
        <f>SUM(O73:Z73)</f>
        <v>7</v>
      </c>
    </row>
    <row r="74" spans="2:27" ht="16" customHeight="1" x14ac:dyDescent="0.2">
      <c r="B74" s="1">
        <v>71</v>
      </c>
      <c r="C74" s="716"/>
      <c r="D74" s="725"/>
      <c r="E74" s="721"/>
      <c r="F74" s="721"/>
      <c r="G74" s="919"/>
      <c r="H74" s="741"/>
      <c r="I74" s="17" t="s">
        <v>466</v>
      </c>
      <c r="J74" s="18">
        <v>4</v>
      </c>
      <c r="K74" s="19" t="s">
        <v>7</v>
      </c>
      <c r="L74" s="20">
        <v>0</v>
      </c>
      <c r="M74" s="17" t="s">
        <v>479</v>
      </c>
      <c r="N74" s="124" t="s">
        <v>473</v>
      </c>
      <c r="O74" s="1">
        <v>1</v>
      </c>
      <c r="R74" s="1">
        <v>3</v>
      </c>
      <c r="AA74" s="1">
        <f t="shared" si="1"/>
        <v>4</v>
      </c>
    </row>
    <row r="75" spans="2:27" ht="16" customHeight="1" x14ac:dyDescent="0.2">
      <c r="B75" s="730">
        <v>72</v>
      </c>
      <c r="C75" s="716"/>
      <c r="D75" s="725"/>
      <c r="E75" s="721"/>
      <c r="F75" s="721"/>
      <c r="G75" s="919"/>
      <c r="H75" s="741"/>
      <c r="I75" s="718" t="s">
        <v>467</v>
      </c>
      <c r="J75" s="12">
        <v>3</v>
      </c>
      <c r="K75" s="13" t="s">
        <v>7</v>
      </c>
      <c r="L75" s="14">
        <v>3</v>
      </c>
      <c r="M75" s="718" t="s">
        <v>481</v>
      </c>
      <c r="N75" s="922" t="s">
        <v>708</v>
      </c>
      <c r="O75" s="734">
        <v>2</v>
      </c>
      <c r="P75" s="730"/>
      <c r="Q75" s="730"/>
      <c r="R75" s="730">
        <v>1</v>
      </c>
      <c r="S75" s="730"/>
      <c r="T75" s="730"/>
      <c r="U75" s="730"/>
      <c r="V75" s="730"/>
      <c r="W75" s="730"/>
      <c r="X75" s="730"/>
      <c r="Z75" s="730"/>
      <c r="AA75" s="730">
        <f t="shared" si="1"/>
        <v>3</v>
      </c>
    </row>
    <row r="76" spans="2:27" ht="16" customHeight="1" x14ac:dyDescent="0.2">
      <c r="B76" s="730"/>
      <c r="C76" s="716"/>
      <c r="D76" s="725"/>
      <c r="E76" s="735"/>
      <c r="F76" s="735"/>
      <c r="G76" s="925"/>
      <c r="H76" s="772"/>
      <c r="I76" s="735"/>
      <c r="J76" s="180">
        <v>1</v>
      </c>
      <c r="K76" s="181" t="s">
        <v>475</v>
      </c>
      <c r="L76" s="182">
        <v>2</v>
      </c>
      <c r="M76" s="735"/>
      <c r="N76" s="923"/>
      <c r="O76" s="734"/>
      <c r="P76" s="730"/>
      <c r="Q76" s="730"/>
      <c r="R76" s="730"/>
      <c r="S76" s="730"/>
      <c r="T76" s="730"/>
      <c r="U76" s="730"/>
      <c r="V76" s="730"/>
      <c r="W76" s="730"/>
      <c r="X76" s="730"/>
      <c r="Z76" s="730"/>
      <c r="AA76" s="730">
        <f t="shared" si="1"/>
        <v>0</v>
      </c>
    </row>
    <row r="77" spans="2:27" ht="16" customHeight="1" x14ac:dyDescent="0.2">
      <c r="B77" s="1">
        <v>73</v>
      </c>
      <c r="C77" s="716">
        <v>20</v>
      </c>
      <c r="D77" s="725"/>
      <c r="E77" s="784" t="s">
        <v>484</v>
      </c>
      <c r="F77" s="784" t="s">
        <v>509</v>
      </c>
      <c r="G77" s="896" t="s">
        <v>915</v>
      </c>
      <c r="H77" s="827" t="s">
        <v>1879</v>
      </c>
      <c r="I77" s="138" t="s">
        <v>476</v>
      </c>
      <c r="J77" s="114">
        <v>1</v>
      </c>
      <c r="K77" s="115" t="s">
        <v>7</v>
      </c>
      <c r="L77" s="116">
        <v>1</v>
      </c>
      <c r="M77" s="138" t="s">
        <v>543</v>
      </c>
      <c r="N77" s="117" t="s">
        <v>485</v>
      </c>
      <c r="O77" s="1">
        <v>1</v>
      </c>
      <c r="AA77" s="1">
        <f t="shared" si="1"/>
        <v>1</v>
      </c>
    </row>
    <row r="78" spans="2:27" ht="16" customHeight="1" x14ac:dyDescent="0.2">
      <c r="B78" s="1">
        <v>74</v>
      </c>
      <c r="C78" s="716"/>
      <c r="D78" s="725"/>
      <c r="E78" s="785"/>
      <c r="F78" s="785"/>
      <c r="G78" s="897"/>
      <c r="H78" s="894"/>
      <c r="I78" s="45" t="s">
        <v>477</v>
      </c>
      <c r="J78" s="46">
        <v>5</v>
      </c>
      <c r="K78" s="47" t="s">
        <v>7</v>
      </c>
      <c r="L78" s="48">
        <v>0</v>
      </c>
      <c r="M78" s="45" t="s">
        <v>480</v>
      </c>
      <c r="N78" s="21" t="s">
        <v>486</v>
      </c>
      <c r="O78" s="1">
        <v>2</v>
      </c>
      <c r="Q78" s="1">
        <v>1</v>
      </c>
      <c r="U78" s="1">
        <v>1</v>
      </c>
      <c r="X78" s="1">
        <v>1</v>
      </c>
      <c r="AA78" s="1">
        <f t="shared" si="1"/>
        <v>5</v>
      </c>
    </row>
    <row r="79" spans="2:27" ht="16" customHeight="1" x14ac:dyDescent="0.2">
      <c r="B79" s="1">
        <v>75</v>
      </c>
      <c r="C79" s="716"/>
      <c r="D79" s="725"/>
      <c r="E79" s="785"/>
      <c r="F79" s="785"/>
      <c r="G79" s="897"/>
      <c r="H79" s="894"/>
      <c r="I79" s="45" t="s">
        <v>478</v>
      </c>
      <c r="J79" s="46">
        <v>0</v>
      </c>
      <c r="K79" s="47" t="s">
        <v>7</v>
      </c>
      <c r="L79" s="48">
        <v>8</v>
      </c>
      <c r="M79" s="45" t="s">
        <v>482</v>
      </c>
      <c r="N79" s="21" t="s">
        <v>487</v>
      </c>
      <c r="AA79" s="1">
        <f t="shared" si="1"/>
        <v>0</v>
      </c>
    </row>
    <row r="80" spans="2:27" ht="16" customHeight="1" x14ac:dyDescent="0.2">
      <c r="B80" s="1">
        <v>76</v>
      </c>
      <c r="C80" s="716"/>
      <c r="D80" s="725"/>
      <c r="E80" s="785"/>
      <c r="F80" s="785"/>
      <c r="G80" s="897"/>
      <c r="H80" s="894"/>
      <c r="I80" s="45" t="s">
        <v>478</v>
      </c>
      <c r="J80" s="46">
        <v>5</v>
      </c>
      <c r="K80" s="47" t="s">
        <v>7</v>
      </c>
      <c r="L80" s="48">
        <v>4</v>
      </c>
      <c r="M80" s="45" t="s">
        <v>496</v>
      </c>
      <c r="N80" s="21" t="s">
        <v>488</v>
      </c>
      <c r="O80" s="1">
        <v>3</v>
      </c>
      <c r="Q80" s="1">
        <v>1</v>
      </c>
      <c r="R80" s="1">
        <v>1</v>
      </c>
      <c r="AA80" s="1">
        <f t="shared" si="1"/>
        <v>5</v>
      </c>
    </row>
    <row r="81" spans="2:27" ht="16" customHeight="1" x14ac:dyDescent="0.2">
      <c r="B81" s="1">
        <v>77</v>
      </c>
      <c r="C81" s="716"/>
      <c r="D81" s="725"/>
      <c r="E81" s="785"/>
      <c r="F81" s="785"/>
      <c r="G81" s="897"/>
      <c r="H81" s="894"/>
      <c r="I81" s="45" t="s">
        <v>478</v>
      </c>
      <c r="J81" s="46">
        <v>0</v>
      </c>
      <c r="K81" s="47" t="s">
        <v>7</v>
      </c>
      <c r="L81" s="48">
        <v>7</v>
      </c>
      <c r="M81" s="45" t="s">
        <v>482</v>
      </c>
      <c r="N81" s="21" t="s">
        <v>487</v>
      </c>
      <c r="AA81" s="1">
        <f t="shared" si="1"/>
        <v>0</v>
      </c>
    </row>
    <row r="82" spans="2:27" ht="16" customHeight="1" x14ac:dyDescent="0.2">
      <c r="B82" s="1">
        <v>78</v>
      </c>
      <c r="C82" s="716"/>
      <c r="D82" s="725"/>
      <c r="E82" s="786"/>
      <c r="F82" s="786"/>
      <c r="G82" s="898"/>
      <c r="H82" s="895"/>
      <c r="I82" s="92" t="s">
        <v>478</v>
      </c>
      <c r="J82" s="93">
        <v>0</v>
      </c>
      <c r="K82" s="94" t="s">
        <v>7</v>
      </c>
      <c r="L82" s="95">
        <v>5</v>
      </c>
      <c r="M82" s="92" t="s">
        <v>542</v>
      </c>
      <c r="N82" s="96" t="s">
        <v>487</v>
      </c>
      <c r="AA82" s="1">
        <f t="shared" si="1"/>
        <v>0</v>
      </c>
    </row>
    <row r="83" spans="2:27" ht="16" customHeight="1" x14ac:dyDescent="0.2">
      <c r="B83" s="1">
        <v>79</v>
      </c>
      <c r="C83" s="716">
        <v>21</v>
      </c>
      <c r="D83" s="725"/>
      <c r="E83" s="743" t="s">
        <v>489</v>
      </c>
      <c r="F83" s="743" t="s">
        <v>498</v>
      </c>
      <c r="G83" s="903" t="s">
        <v>512</v>
      </c>
      <c r="H83" s="787" t="s">
        <v>510</v>
      </c>
      <c r="I83" s="140" t="s">
        <v>492</v>
      </c>
      <c r="J83" s="134">
        <v>9</v>
      </c>
      <c r="K83" s="135" t="s">
        <v>7</v>
      </c>
      <c r="L83" s="136">
        <v>0</v>
      </c>
      <c r="M83" s="140" t="s">
        <v>497</v>
      </c>
      <c r="N83" s="133" t="s">
        <v>499</v>
      </c>
      <c r="O83" s="1">
        <v>4</v>
      </c>
      <c r="P83" s="1">
        <v>2</v>
      </c>
      <c r="T83" s="1">
        <v>2</v>
      </c>
      <c r="U83" s="1">
        <v>1</v>
      </c>
      <c r="AA83" s="1">
        <f t="shared" si="1"/>
        <v>9</v>
      </c>
    </row>
    <row r="84" spans="2:27" ht="16" customHeight="1" x14ac:dyDescent="0.2">
      <c r="B84" s="1">
        <v>80</v>
      </c>
      <c r="C84" s="716"/>
      <c r="D84" s="725"/>
      <c r="E84" s="744"/>
      <c r="F84" s="744"/>
      <c r="G84" s="904"/>
      <c r="H84" s="905"/>
      <c r="I84" s="160" t="s">
        <v>1509</v>
      </c>
      <c r="J84" s="155">
        <v>10</v>
      </c>
      <c r="K84" s="156" t="s">
        <v>7</v>
      </c>
      <c r="L84" s="157">
        <v>0</v>
      </c>
      <c r="M84" s="160" t="s">
        <v>506</v>
      </c>
      <c r="N84" s="159" t="s">
        <v>500</v>
      </c>
      <c r="O84" s="1">
        <v>2</v>
      </c>
      <c r="P84" s="1">
        <v>2</v>
      </c>
      <c r="Q84" s="1">
        <v>1</v>
      </c>
      <c r="S84" s="1">
        <v>3</v>
      </c>
      <c r="V84" s="1">
        <v>2</v>
      </c>
      <c r="AA84" s="1">
        <f t="shared" si="1"/>
        <v>10</v>
      </c>
    </row>
    <row r="85" spans="2:27" ht="16" customHeight="1" x14ac:dyDescent="0.2">
      <c r="B85" s="1">
        <v>81</v>
      </c>
      <c r="C85" s="716">
        <v>22</v>
      </c>
      <c r="D85" s="725"/>
      <c r="E85" s="711" t="s">
        <v>493</v>
      </c>
      <c r="F85" s="711" t="s">
        <v>539</v>
      </c>
      <c r="G85" s="886" t="s">
        <v>94</v>
      </c>
      <c r="H85" s="719" t="s">
        <v>508</v>
      </c>
      <c r="I85" s="161" t="s">
        <v>494</v>
      </c>
      <c r="J85" s="148">
        <v>8</v>
      </c>
      <c r="K85" s="149" t="s">
        <v>7</v>
      </c>
      <c r="L85" s="150">
        <v>0</v>
      </c>
      <c r="M85" s="161" t="s">
        <v>507</v>
      </c>
      <c r="N85" s="152" t="s">
        <v>502</v>
      </c>
      <c r="O85" s="1">
        <v>5</v>
      </c>
      <c r="Q85" s="1">
        <v>1</v>
      </c>
      <c r="S85" s="1">
        <v>1</v>
      </c>
      <c r="U85" s="1">
        <v>1</v>
      </c>
      <c r="AA85" s="1">
        <f t="shared" si="1"/>
        <v>8</v>
      </c>
    </row>
    <row r="86" spans="2:27" ht="16" customHeight="1" x14ac:dyDescent="0.2">
      <c r="B86" s="1">
        <v>82</v>
      </c>
      <c r="C86" s="716"/>
      <c r="D86" s="725"/>
      <c r="E86" s="712"/>
      <c r="F86" s="712"/>
      <c r="G86" s="887"/>
      <c r="H86" s="753"/>
      <c r="I86" s="17" t="s">
        <v>495</v>
      </c>
      <c r="J86" s="18">
        <v>6</v>
      </c>
      <c r="K86" s="19" t="s">
        <v>7</v>
      </c>
      <c r="L86" s="20">
        <v>1</v>
      </c>
      <c r="M86" s="17" t="s">
        <v>507</v>
      </c>
      <c r="N86" s="124" t="s">
        <v>503</v>
      </c>
      <c r="O86" s="1">
        <v>5</v>
      </c>
      <c r="P86" s="1">
        <v>1</v>
      </c>
      <c r="AA86" s="1">
        <f t="shared" si="1"/>
        <v>6</v>
      </c>
    </row>
    <row r="87" spans="2:27" ht="16" customHeight="1" x14ac:dyDescent="0.2">
      <c r="B87" s="1">
        <v>83</v>
      </c>
      <c r="C87" s="716"/>
      <c r="D87" s="725"/>
      <c r="E87" s="712"/>
      <c r="F87" s="712"/>
      <c r="G87" s="887"/>
      <c r="H87" s="753"/>
      <c r="I87" s="17" t="s">
        <v>106</v>
      </c>
      <c r="J87" s="18">
        <v>3</v>
      </c>
      <c r="K87" s="19" t="s">
        <v>7</v>
      </c>
      <c r="L87" s="20">
        <v>0</v>
      </c>
      <c r="M87" s="17" t="s">
        <v>534</v>
      </c>
      <c r="N87" s="124" t="s">
        <v>504</v>
      </c>
      <c r="O87" s="1">
        <v>1</v>
      </c>
      <c r="P87" s="1">
        <v>2</v>
      </c>
      <c r="AA87" s="1">
        <f t="shared" si="1"/>
        <v>3</v>
      </c>
    </row>
    <row r="88" spans="2:27" ht="16" customHeight="1" thickBot="1" x14ac:dyDescent="0.25">
      <c r="B88" s="1">
        <v>84</v>
      </c>
      <c r="C88" s="716"/>
      <c r="D88" s="726"/>
      <c r="E88" s="739"/>
      <c r="F88" s="739"/>
      <c r="G88" s="888"/>
      <c r="H88" s="754"/>
      <c r="I88" s="165" t="s">
        <v>501</v>
      </c>
      <c r="J88" s="166">
        <v>5</v>
      </c>
      <c r="K88" s="167" t="s">
        <v>7</v>
      </c>
      <c r="L88" s="168">
        <v>0</v>
      </c>
      <c r="M88" s="165" t="s">
        <v>507</v>
      </c>
      <c r="N88" s="169" t="s">
        <v>505</v>
      </c>
      <c r="O88" s="1">
        <v>3</v>
      </c>
      <c r="P88" s="1">
        <v>1</v>
      </c>
      <c r="T88" s="1">
        <v>1</v>
      </c>
      <c r="AA88" s="1">
        <f t="shared" si="1"/>
        <v>5</v>
      </c>
    </row>
    <row r="89" spans="2:27" ht="16" customHeight="1" thickTop="1" x14ac:dyDescent="0.2">
      <c r="B89" s="1">
        <v>85</v>
      </c>
      <c r="C89" s="716">
        <v>23</v>
      </c>
      <c r="D89" s="724" t="s">
        <v>514</v>
      </c>
      <c r="E89" s="755" t="s">
        <v>513</v>
      </c>
      <c r="F89" s="755" t="s">
        <v>539</v>
      </c>
      <c r="G89" s="872" t="s">
        <v>238</v>
      </c>
      <c r="H89" s="183" t="s">
        <v>511</v>
      </c>
      <c r="I89" s="174" t="s">
        <v>38</v>
      </c>
      <c r="J89" s="170">
        <v>3</v>
      </c>
      <c r="K89" s="171" t="s">
        <v>7</v>
      </c>
      <c r="L89" s="172">
        <v>0</v>
      </c>
      <c r="M89" s="174" t="s">
        <v>535</v>
      </c>
      <c r="N89" s="173" t="s">
        <v>536</v>
      </c>
      <c r="O89" s="1">
        <v>1</v>
      </c>
      <c r="P89" s="1">
        <v>1</v>
      </c>
      <c r="R89" s="1">
        <v>1</v>
      </c>
      <c r="AA89" s="1">
        <f t="shared" si="1"/>
        <v>3</v>
      </c>
    </row>
    <row r="90" spans="2:27" ht="16" customHeight="1" thickBot="1" x14ac:dyDescent="0.25">
      <c r="B90" s="1">
        <v>86</v>
      </c>
      <c r="C90" s="716"/>
      <c r="D90" s="726"/>
      <c r="E90" s="756"/>
      <c r="F90" s="756"/>
      <c r="G90" s="873"/>
      <c r="H90" s="184" t="s">
        <v>154</v>
      </c>
      <c r="I90" s="49" t="s">
        <v>18</v>
      </c>
      <c r="J90" s="50">
        <v>2</v>
      </c>
      <c r="K90" s="51" t="s">
        <v>7</v>
      </c>
      <c r="L90" s="52">
        <v>0</v>
      </c>
      <c r="M90" s="49" t="s">
        <v>540</v>
      </c>
      <c r="N90" s="53" t="s">
        <v>537</v>
      </c>
      <c r="P90" s="1">
        <v>1</v>
      </c>
      <c r="R90" s="1">
        <v>1</v>
      </c>
      <c r="AA90" s="1">
        <f t="shared" si="1"/>
        <v>2</v>
      </c>
    </row>
    <row r="91" spans="2:27" ht="16" customHeight="1" thickTop="1" x14ac:dyDescent="0.2">
      <c r="B91" s="1">
        <v>87</v>
      </c>
      <c r="C91" s="716">
        <v>24</v>
      </c>
      <c r="D91" s="724" t="s">
        <v>533</v>
      </c>
      <c r="E91" s="714" t="s">
        <v>528</v>
      </c>
      <c r="F91" s="714" t="s">
        <v>558</v>
      </c>
      <c r="G91" s="926" t="s">
        <v>529</v>
      </c>
      <c r="H91" s="715" t="s">
        <v>565</v>
      </c>
      <c r="I91" s="185" t="s">
        <v>530</v>
      </c>
      <c r="J91" s="186">
        <v>3</v>
      </c>
      <c r="K91" s="187" t="s">
        <v>7</v>
      </c>
      <c r="L91" s="188">
        <v>0</v>
      </c>
      <c r="M91" s="185" t="s">
        <v>541</v>
      </c>
      <c r="N91" s="189" t="s">
        <v>548</v>
      </c>
      <c r="O91" s="1">
        <v>1</v>
      </c>
      <c r="Q91" s="1">
        <v>1</v>
      </c>
      <c r="S91" s="1">
        <v>1</v>
      </c>
      <c r="AA91" s="1">
        <f t="shared" si="1"/>
        <v>3</v>
      </c>
    </row>
    <row r="92" spans="2:27" ht="16" customHeight="1" x14ac:dyDescent="0.2">
      <c r="B92" s="1">
        <v>88</v>
      </c>
      <c r="C92" s="716"/>
      <c r="D92" s="725"/>
      <c r="E92" s="712"/>
      <c r="F92" s="712"/>
      <c r="G92" s="887"/>
      <c r="H92" s="753"/>
      <c r="I92" s="17" t="s">
        <v>531</v>
      </c>
      <c r="J92" s="18">
        <v>0</v>
      </c>
      <c r="K92" s="19" t="s">
        <v>7</v>
      </c>
      <c r="L92" s="20">
        <v>2</v>
      </c>
      <c r="M92" s="17" t="s">
        <v>568</v>
      </c>
      <c r="N92" s="124" t="s">
        <v>544</v>
      </c>
      <c r="R92" s="1">
        <v>1</v>
      </c>
      <c r="AA92" s="1">
        <f t="shared" si="1"/>
        <v>1</v>
      </c>
    </row>
    <row r="93" spans="2:27" ht="16" customHeight="1" x14ac:dyDescent="0.2">
      <c r="B93" s="1">
        <v>89</v>
      </c>
      <c r="C93" s="716"/>
      <c r="D93" s="725"/>
      <c r="E93" s="712"/>
      <c r="F93" s="712"/>
      <c r="G93" s="887"/>
      <c r="H93" s="753"/>
      <c r="I93" s="17" t="s">
        <v>532</v>
      </c>
      <c r="J93" s="18">
        <v>1</v>
      </c>
      <c r="K93" s="19" t="s">
        <v>7</v>
      </c>
      <c r="L93" s="20">
        <v>1</v>
      </c>
      <c r="M93" s="17" t="s">
        <v>557</v>
      </c>
      <c r="N93" s="124" t="s">
        <v>545</v>
      </c>
      <c r="AA93" s="1">
        <f t="shared" si="1"/>
        <v>0</v>
      </c>
    </row>
    <row r="94" spans="2:27" ht="16" customHeight="1" x14ac:dyDescent="0.2">
      <c r="B94" s="1">
        <v>90</v>
      </c>
      <c r="C94" s="716"/>
      <c r="D94" s="725"/>
      <c r="E94" s="712"/>
      <c r="F94" s="712"/>
      <c r="G94" s="887"/>
      <c r="H94" s="753"/>
      <c r="I94" s="17" t="s">
        <v>538</v>
      </c>
      <c r="J94" s="18">
        <v>4</v>
      </c>
      <c r="K94" s="19" t="s">
        <v>7</v>
      </c>
      <c r="L94" s="20">
        <v>0</v>
      </c>
      <c r="M94" s="17" t="s">
        <v>541</v>
      </c>
      <c r="N94" s="124" t="s">
        <v>546</v>
      </c>
      <c r="P94" s="1">
        <v>2</v>
      </c>
      <c r="R94" s="1">
        <v>2</v>
      </c>
      <c r="AA94" s="1">
        <f t="shared" si="1"/>
        <v>4</v>
      </c>
    </row>
    <row r="95" spans="2:27" ht="16" customHeight="1" x14ac:dyDescent="0.2">
      <c r="B95" s="1">
        <v>91</v>
      </c>
      <c r="C95" s="716"/>
      <c r="D95" s="725"/>
      <c r="E95" s="713"/>
      <c r="F95" s="713"/>
      <c r="G95" s="892"/>
      <c r="H95" s="797"/>
      <c r="I95" s="101" t="s">
        <v>242</v>
      </c>
      <c r="J95" s="102">
        <v>7</v>
      </c>
      <c r="K95" s="103" t="s">
        <v>7</v>
      </c>
      <c r="L95" s="104">
        <v>0</v>
      </c>
      <c r="M95" s="101" t="s">
        <v>555</v>
      </c>
      <c r="N95" s="128" t="s">
        <v>547</v>
      </c>
      <c r="O95" s="1">
        <v>3</v>
      </c>
      <c r="P95" s="1">
        <v>2</v>
      </c>
      <c r="R95" s="1">
        <v>2</v>
      </c>
      <c r="AA95" s="1">
        <f t="shared" si="1"/>
        <v>7</v>
      </c>
    </row>
    <row r="96" spans="2:27" ht="16" customHeight="1" x14ac:dyDescent="0.2">
      <c r="B96" s="1">
        <v>92</v>
      </c>
      <c r="C96" s="716">
        <v>25</v>
      </c>
      <c r="D96" s="725"/>
      <c r="E96" s="791" t="s">
        <v>549</v>
      </c>
      <c r="F96" s="791" t="s">
        <v>559</v>
      </c>
      <c r="G96" s="909" t="s">
        <v>550</v>
      </c>
      <c r="H96" s="795" t="s">
        <v>1880</v>
      </c>
      <c r="I96" s="26" t="s">
        <v>551</v>
      </c>
      <c r="J96" s="27">
        <v>8</v>
      </c>
      <c r="K96" s="1" t="s">
        <v>554</v>
      </c>
      <c r="L96" s="28">
        <v>2</v>
      </c>
      <c r="M96" s="26" t="s">
        <v>556</v>
      </c>
      <c r="N96" s="25" t="s">
        <v>560</v>
      </c>
      <c r="O96" s="1">
        <v>3</v>
      </c>
      <c r="P96" s="1">
        <v>2</v>
      </c>
      <c r="Q96" s="1">
        <v>1</v>
      </c>
      <c r="Y96" s="1">
        <v>2</v>
      </c>
      <c r="AA96" s="1">
        <f t="shared" si="1"/>
        <v>8</v>
      </c>
    </row>
    <row r="97" spans="2:27" ht="16" customHeight="1" x14ac:dyDescent="0.2">
      <c r="B97" s="1">
        <v>93</v>
      </c>
      <c r="C97" s="716"/>
      <c r="D97" s="725"/>
      <c r="E97" s="792"/>
      <c r="F97" s="792"/>
      <c r="G97" s="910"/>
      <c r="H97" s="805"/>
      <c r="I97" s="45" t="s">
        <v>552</v>
      </c>
      <c r="J97" s="46">
        <v>3</v>
      </c>
      <c r="K97" s="47" t="s">
        <v>554</v>
      </c>
      <c r="L97" s="48">
        <v>2</v>
      </c>
      <c r="M97" s="45" t="s">
        <v>556</v>
      </c>
      <c r="N97" s="21" t="s">
        <v>561</v>
      </c>
      <c r="P97" s="1">
        <v>1</v>
      </c>
      <c r="R97" s="1">
        <v>2</v>
      </c>
      <c r="AA97" s="1">
        <f t="shared" si="1"/>
        <v>3</v>
      </c>
    </row>
    <row r="98" spans="2:27" ht="16" customHeight="1" x14ac:dyDescent="0.2">
      <c r="B98" s="1">
        <v>94</v>
      </c>
      <c r="C98" s="716"/>
      <c r="D98" s="725"/>
      <c r="E98" s="792"/>
      <c r="F98" s="792"/>
      <c r="G98" s="910"/>
      <c r="H98" s="805"/>
      <c r="I98" s="45" t="s">
        <v>551</v>
      </c>
      <c r="J98" s="46">
        <v>10</v>
      </c>
      <c r="K98" s="47" t="s">
        <v>554</v>
      </c>
      <c r="L98" s="48">
        <v>4</v>
      </c>
      <c r="M98" s="45" t="s">
        <v>566</v>
      </c>
      <c r="N98" s="21" t="s">
        <v>562</v>
      </c>
      <c r="O98" s="1">
        <v>5</v>
      </c>
      <c r="Q98" s="1">
        <v>1</v>
      </c>
      <c r="R98" s="1">
        <v>2</v>
      </c>
      <c r="T98" s="1">
        <v>1</v>
      </c>
      <c r="V98" s="1">
        <v>1</v>
      </c>
      <c r="AA98" s="1">
        <f t="shared" si="1"/>
        <v>10</v>
      </c>
    </row>
    <row r="99" spans="2:27" ht="16" customHeight="1" x14ac:dyDescent="0.2">
      <c r="B99" s="1">
        <v>95</v>
      </c>
      <c r="C99" s="716"/>
      <c r="D99" s="725"/>
      <c r="E99" s="793"/>
      <c r="F99" s="793"/>
      <c r="G99" s="927"/>
      <c r="H99" s="893"/>
      <c r="I99" s="72" t="s">
        <v>553</v>
      </c>
      <c r="J99" s="73">
        <v>4</v>
      </c>
      <c r="K99" s="74" t="s">
        <v>554</v>
      </c>
      <c r="L99" s="75">
        <v>4</v>
      </c>
      <c r="M99" s="72" t="s">
        <v>585</v>
      </c>
      <c r="N99" s="76" t="s">
        <v>563</v>
      </c>
      <c r="O99" s="1">
        <v>1</v>
      </c>
      <c r="P99" s="1">
        <v>1</v>
      </c>
      <c r="R99" s="1">
        <v>2</v>
      </c>
      <c r="AA99" s="1">
        <f t="shared" si="1"/>
        <v>4</v>
      </c>
    </row>
    <row r="100" spans="2:27" ht="16" customHeight="1" x14ac:dyDescent="0.2">
      <c r="B100" s="1">
        <v>96</v>
      </c>
      <c r="C100" s="716">
        <v>26</v>
      </c>
      <c r="D100" s="725"/>
      <c r="E100" s="711" t="s">
        <v>515</v>
      </c>
      <c r="F100" s="711" t="s">
        <v>20</v>
      </c>
      <c r="G100" s="886" t="s">
        <v>522</v>
      </c>
      <c r="H100" s="719" t="s">
        <v>575</v>
      </c>
      <c r="I100" s="161" t="s">
        <v>516</v>
      </c>
      <c r="J100" s="148">
        <v>3</v>
      </c>
      <c r="K100" s="149" t="s">
        <v>7</v>
      </c>
      <c r="L100" s="150">
        <v>4</v>
      </c>
      <c r="M100" s="161" t="s">
        <v>569</v>
      </c>
      <c r="N100" s="152" t="s">
        <v>570</v>
      </c>
      <c r="O100" s="1">
        <v>2</v>
      </c>
      <c r="S100" s="1">
        <v>1</v>
      </c>
      <c r="AA100" s="1">
        <f t="shared" si="1"/>
        <v>3</v>
      </c>
    </row>
    <row r="101" spans="2:27" ht="16" customHeight="1" x14ac:dyDescent="0.2">
      <c r="B101" s="1">
        <v>97</v>
      </c>
      <c r="C101" s="716"/>
      <c r="D101" s="725"/>
      <c r="E101" s="712"/>
      <c r="F101" s="712"/>
      <c r="G101" s="887"/>
      <c r="H101" s="753"/>
      <c r="I101" s="17" t="s">
        <v>517</v>
      </c>
      <c r="J101" s="18">
        <v>5</v>
      </c>
      <c r="K101" s="19" t="s">
        <v>7</v>
      </c>
      <c r="L101" s="20">
        <v>1</v>
      </c>
      <c r="M101" s="17" t="s">
        <v>567</v>
      </c>
      <c r="N101" s="124" t="s">
        <v>571</v>
      </c>
      <c r="O101" s="1">
        <v>2</v>
      </c>
      <c r="P101" s="1">
        <v>1</v>
      </c>
      <c r="R101" s="1">
        <v>2</v>
      </c>
      <c r="AA101" s="1">
        <f t="shared" si="1"/>
        <v>5</v>
      </c>
    </row>
    <row r="102" spans="2:27" ht="16" customHeight="1" x14ac:dyDescent="0.2">
      <c r="B102" s="1">
        <v>98</v>
      </c>
      <c r="C102" s="716"/>
      <c r="D102" s="725"/>
      <c r="E102" s="712"/>
      <c r="F102" s="712"/>
      <c r="G102" s="887"/>
      <c r="H102" s="753"/>
      <c r="I102" s="17" t="s">
        <v>518</v>
      </c>
      <c r="J102" s="18">
        <v>3</v>
      </c>
      <c r="K102" s="19" t="s">
        <v>7</v>
      </c>
      <c r="L102" s="20">
        <v>2</v>
      </c>
      <c r="M102" s="17" t="s">
        <v>567</v>
      </c>
      <c r="N102" s="124" t="s">
        <v>572</v>
      </c>
      <c r="O102" s="1">
        <v>3</v>
      </c>
      <c r="AA102" s="1">
        <f t="shared" si="1"/>
        <v>3</v>
      </c>
    </row>
    <row r="103" spans="2:27" ht="16" customHeight="1" x14ac:dyDescent="0.2">
      <c r="B103" s="1">
        <v>99</v>
      </c>
      <c r="C103" s="716"/>
      <c r="D103" s="725"/>
      <c r="E103" s="712"/>
      <c r="F103" s="712"/>
      <c r="G103" s="887"/>
      <c r="H103" s="753"/>
      <c r="I103" s="17" t="s">
        <v>519</v>
      </c>
      <c r="J103" s="18">
        <v>2</v>
      </c>
      <c r="K103" s="19" t="s">
        <v>7</v>
      </c>
      <c r="L103" s="20">
        <v>4</v>
      </c>
      <c r="M103" s="17" t="s">
        <v>569</v>
      </c>
      <c r="N103" s="124" t="s">
        <v>221</v>
      </c>
      <c r="O103" s="1">
        <v>1</v>
      </c>
      <c r="R103" s="1">
        <v>1</v>
      </c>
      <c r="AA103" s="1">
        <f t="shared" si="1"/>
        <v>2</v>
      </c>
    </row>
    <row r="104" spans="2:27" ht="16" customHeight="1" x14ac:dyDescent="0.2">
      <c r="B104" s="1">
        <v>100</v>
      </c>
      <c r="C104" s="716"/>
      <c r="D104" s="725"/>
      <c r="E104" s="712"/>
      <c r="F104" s="712"/>
      <c r="G104" s="887"/>
      <c r="H104" s="753"/>
      <c r="I104" s="17" t="s">
        <v>524</v>
      </c>
      <c r="J104" s="18">
        <v>3</v>
      </c>
      <c r="K104" s="19" t="s">
        <v>7</v>
      </c>
      <c r="L104" s="20">
        <v>1</v>
      </c>
      <c r="M104" s="17" t="s">
        <v>582</v>
      </c>
      <c r="N104" s="124" t="s">
        <v>573</v>
      </c>
      <c r="O104" s="1">
        <v>1</v>
      </c>
      <c r="R104" s="1">
        <v>2</v>
      </c>
      <c r="AA104" s="1">
        <f t="shared" si="1"/>
        <v>3</v>
      </c>
    </row>
    <row r="105" spans="2:27" ht="16" customHeight="1" x14ac:dyDescent="0.2">
      <c r="B105" s="1">
        <v>101</v>
      </c>
      <c r="C105" s="716"/>
      <c r="D105" s="725"/>
      <c r="E105" s="713"/>
      <c r="F105" s="713"/>
      <c r="G105" s="892"/>
      <c r="H105" s="797"/>
      <c r="I105" s="101" t="s">
        <v>520</v>
      </c>
      <c r="J105" s="102">
        <v>1</v>
      </c>
      <c r="K105" s="103" t="s">
        <v>7</v>
      </c>
      <c r="L105" s="104">
        <v>5</v>
      </c>
      <c r="M105" s="101" t="s">
        <v>584</v>
      </c>
      <c r="N105" s="128" t="s">
        <v>574</v>
      </c>
      <c r="O105" s="1">
        <v>1</v>
      </c>
      <c r="AA105" s="1">
        <f t="shared" si="1"/>
        <v>1</v>
      </c>
    </row>
    <row r="106" spans="2:27" ht="16" customHeight="1" x14ac:dyDescent="0.2">
      <c r="B106" s="1">
        <v>102</v>
      </c>
      <c r="C106" s="716">
        <v>27</v>
      </c>
      <c r="D106" s="725"/>
      <c r="E106" s="711" t="s">
        <v>521</v>
      </c>
      <c r="F106" s="711" t="s">
        <v>581</v>
      </c>
      <c r="G106" s="886" t="s">
        <v>523</v>
      </c>
      <c r="H106" s="719" t="s">
        <v>597</v>
      </c>
      <c r="I106" s="161" t="s">
        <v>578</v>
      </c>
      <c r="J106" s="148">
        <v>0</v>
      </c>
      <c r="K106" s="149" t="s">
        <v>7</v>
      </c>
      <c r="L106" s="150">
        <v>1</v>
      </c>
      <c r="M106" s="161" t="s">
        <v>642</v>
      </c>
      <c r="N106" s="152" t="s">
        <v>587</v>
      </c>
      <c r="AA106" s="1">
        <f t="shared" si="1"/>
        <v>0</v>
      </c>
    </row>
    <row r="107" spans="2:27" ht="16" customHeight="1" x14ac:dyDescent="0.2">
      <c r="B107" s="1">
        <v>103</v>
      </c>
      <c r="C107" s="716"/>
      <c r="D107" s="725"/>
      <c r="E107" s="712"/>
      <c r="F107" s="712"/>
      <c r="G107" s="887"/>
      <c r="H107" s="753"/>
      <c r="I107" s="17" t="s">
        <v>576</v>
      </c>
      <c r="J107" s="18">
        <v>1</v>
      </c>
      <c r="K107" s="19" t="s">
        <v>7</v>
      </c>
      <c r="L107" s="20">
        <v>1</v>
      </c>
      <c r="M107" s="17" t="s">
        <v>586</v>
      </c>
      <c r="N107" s="124" t="s">
        <v>588</v>
      </c>
      <c r="R107" s="1">
        <v>1</v>
      </c>
      <c r="AA107" s="1">
        <f t="shared" si="1"/>
        <v>1</v>
      </c>
    </row>
    <row r="108" spans="2:27" ht="16" customHeight="1" x14ac:dyDescent="0.2">
      <c r="B108" s="1">
        <v>104</v>
      </c>
      <c r="C108" s="716"/>
      <c r="D108" s="725"/>
      <c r="E108" s="712"/>
      <c r="F108" s="712"/>
      <c r="G108" s="887"/>
      <c r="H108" s="753"/>
      <c r="I108" s="17" t="s">
        <v>577</v>
      </c>
      <c r="J108" s="18">
        <v>2</v>
      </c>
      <c r="K108" s="19" t="s">
        <v>7</v>
      </c>
      <c r="L108" s="20">
        <v>1</v>
      </c>
      <c r="M108" s="17" t="s">
        <v>583</v>
      </c>
      <c r="N108" s="124" t="s">
        <v>601</v>
      </c>
      <c r="O108" s="1">
        <v>2</v>
      </c>
      <c r="AA108" s="1">
        <f t="shared" si="1"/>
        <v>2</v>
      </c>
    </row>
    <row r="109" spans="2:27" ht="16" customHeight="1" x14ac:dyDescent="0.2">
      <c r="B109" s="1">
        <v>105</v>
      </c>
      <c r="C109" s="716"/>
      <c r="D109" s="725"/>
      <c r="E109" s="712"/>
      <c r="F109" s="712"/>
      <c r="G109" s="887"/>
      <c r="H109" s="753"/>
      <c r="I109" s="17" t="s">
        <v>579</v>
      </c>
      <c r="J109" s="18">
        <v>1</v>
      </c>
      <c r="K109" s="19" t="s">
        <v>7</v>
      </c>
      <c r="L109" s="20">
        <v>0</v>
      </c>
      <c r="M109" s="17" t="s">
        <v>583</v>
      </c>
      <c r="N109" s="124" t="s">
        <v>589</v>
      </c>
      <c r="P109" s="1">
        <v>1</v>
      </c>
      <c r="AA109" s="1">
        <f t="shared" si="1"/>
        <v>1</v>
      </c>
    </row>
    <row r="110" spans="2:27" ht="16" customHeight="1" thickBot="1" x14ac:dyDescent="0.25">
      <c r="B110" s="1">
        <v>106</v>
      </c>
      <c r="C110" s="716"/>
      <c r="D110" s="726"/>
      <c r="E110" s="739"/>
      <c r="F110" s="739"/>
      <c r="G110" s="888"/>
      <c r="H110" s="754"/>
      <c r="I110" s="165" t="s">
        <v>580</v>
      </c>
      <c r="J110" s="166">
        <v>4</v>
      </c>
      <c r="K110" s="167" t="s">
        <v>7</v>
      </c>
      <c r="L110" s="168">
        <v>1</v>
      </c>
      <c r="M110" s="165" t="s">
        <v>599</v>
      </c>
      <c r="N110" s="169" t="s">
        <v>602</v>
      </c>
      <c r="P110" s="1">
        <v>2</v>
      </c>
      <c r="R110" s="1">
        <v>1</v>
      </c>
      <c r="Y110" s="1">
        <v>1</v>
      </c>
      <c r="AA110" s="1">
        <f t="shared" si="1"/>
        <v>4</v>
      </c>
    </row>
    <row r="111" spans="2:27" ht="16" customHeight="1" thickTop="1" x14ac:dyDescent="0.2">
      <c r="B111" s="1">
        <v>107</v>
      </c>
      <c r="C111" s="716">
        <v>28</v>
      </c>
      <c r="D111" s="724" t="s">
        <v>596</v>
      </c>
      <c r="E111" s="714" t="s">
        <v>595</v>
      </c>
      <c r="F111" s="714" t="s">
        <v>598</v>
      </c>
      <c r="G111" s="889" t="s">
        <v>1300</v>
      </c>
      <c r="H111" s="715" t="s">
        <v>692</v>
      </c>
      <c r="I111" s="185" t="s">
        <v>590</v>
      </c>
      <c r="J111" s="186">
        <v>7</v>
      </c>
      <c r="K111" s="187" t="s">
        <v>7</v>
      </c>
      <c r="L111" s="188">
        <v>0</v>
      </c>
      <c r="M111" s="185" t="s">
        <v>600</v>
      </c>
      <c r="N111" s="189" t="s">
        <v>604</v>
      </c>
      <c r="O111" s="1">
        <v>4</v>
      </c>
      <c r="P111" s="1">
        <v>2</v>
      </c>
      <c r="S111" s="1">
        <v>1</v>
      </c>
      <c r="AA111" s="1">
        <f t="shared" si="1"/>
        <v>7</v>
      </c>
    </row>
    <row r="112" spans="2:27" ht="16" customHeight="1" x14ac:dyDescent="0.2">
      <c r="B112" s="1">
        <v>108</v>
      </c>
      <c r="C112" s="716"/>
      <c r="D112" s="725"/>
      <c r="E112" s="712"/>
      <c r="F112" s="712"/>
      <c r="G112" s="890"/>
      <c r="H112" s="753"/>
      <c r="I112" s="17" t="s">
        <v>591</v>
      </c>
      <c r="J112" s="18">
        <v>4</v>
      </c>
      <c r="K112" s="19" t="s">
        <v>7</v>
      </c>
      <c r="L112" s="20">
        <v>0</v>
      </c>
      <c r="M112" s="17" t="s">
        <v>600</v>
      </c>
      <c r="N112" s="124" t="s">
        <v>605</v>
      </c>
      <c r="O112" s="1">
        <v>3</v>
      </c>
      <c r="R112" s="1">
        <v>1</v>
      </c>
      <c r="AA112" s="1">
        <f t="shared" si="1"/>
        <v>4</v>
      </c>
    </row>
    <row r="113" spans="2:27" ht="16" customHeight="1" x14ac:dyDescent="0.2">
      <c r="B113" s="1">
        <v>109</v>
      </c>
      <c r="C113" s="716"/>
      <c r="D113" s="725"/>
      <c r="E113" s="712"/>
      <c r="F113" s="712"/>
      <c r="G113" s="890"/>
      <c r="H113" s="753"/>
      <c r="I113" s="17" t="s">
        <v>592</v>
      </c>
      <c r="J113" s="18">
        <v>2</v>
      </c>
      <c r="K113" s="19" t="s">
        <v>7</v>
      </c>
      <c r="L113" s="20">
        <v>0</v>
      </c>
      <c r="M113" s="17" t="s">
        <v>600</v>
      </c>
      <c r="N113" s="124" t="s">
        <v>606</v>
      </c>
      <c r="O113" s="1">
        <v>2</v>
      </c>
      <c r="AA113" s="1">
        <f t="shared" si="1"/>
        <v>2</v>
      </c>
    </row>
    <row r="114" spans="2:27" ht="16" customHeight="1" x14ac:dyDescent="0.2">
      <c r="B114" s="1">
        <v>110</v>
      </c>
      <c r="C114" s="716"/>
      <c r="D114" s="725"/>
      <c r="E114" s="712"/>
      <c r="F114" s="712"/>
      <c r="G114" s="890"/>
      <c r="H114" s="753"/>
      <c r="I114" s="17" t="s">
        <v>593</v>
      </c>
      <c r="J114" s="18">
        <v>13</v>
      </c>
      <c r="K114" s="19" t="s">
        <v>7</v>
      </c>
      <c r="L114" s="20">
        <v>0</v>
      </c>
      <c r="M114" s="17" t="s">
        <v>600</v>
      </c>
      <c r="N114" s="124" t="s">
        <v>603</v>
      </c>
      <c r="O114" s="1">
        <v>7</v>
      </c>
      <c r="P114" s="1">
        <v>5</v>
      </c>
      <c r="W114" s="1">
        <v>1</v>
      </c>
      <c r="AA114" s="1">
        <f t="shared" si="1"/>
        <v>13</v>
      </c>
    </row>
    <row r="115" spans="2:27" ht="16" customHeight="1" x14ac:dyDescent="0.2">
      <c r="B115" s="1">
        <v>111</v>
      </c>
      <c r="C115" s="716"/>
      <c r="D115" s="725"/>
      <c r="E115" s="712"/>
      <c r="F115" s="712"/>
      <c r="G115" s="890"/>
      <c r="H115" s="753"/>
      <c r="I115" s="17" t="s">
        <v>594</v>
      </c>
      <c r="J115" s="18">
        <v>6</v>
      </c>
      <c r="K115" s="19" t="s">
        <v>7</v>
      </c>
      <c r="L115" s="20">
        <v>4</v>
      </c>
      <c r="M115" s="17" t="s">
        <v>600</v>
      </c>
      <c r="N115" s="124" t="s">
        <v>607</v>
      </c>
      <c r="O115" s="1">
        <v>1</v>
      </c>
      <c r="P115" s="1">
        <v>3</v>
      </c>
      <c r="R115" s="1">
        <v>2</v>
      </c>
      <c r="AA115" s="1">
        <f t="shared" si="1"/>
        <v>6</v>
      </c>
    </row>
    <row r="116" spans="2:27" ht="16" customHeight="1" x14ac:dyDescent="0.2">
      <c r="B116" s="1">
        <v>112</v>
      </c>
      <c r="C116" s="716"/>
      <c r="D116" s="725"/>
      <c r="E116" s="713"/>
      <c r="F116" s="713"/>
      <c r="G116" s="891"/>
      <c r="H116" s="797"/>
      <c r="I116" s="101" t="s">
        <v>608</v>
      </c>
      <c r="J116" s="102">
        <v>2</v>
      </c>
      <c r="K116" s="103" t="s">
        <v>7</v>
      </c>
      <c r="L116" s="104">
        <v>0</v>
      </c>
      <c r="M116" s="101" t="s">
        <v>611</v>
      </c>
      <c r="N116" s="128" t="s">
        <v>606</v>
      </c>
      <c r="O116" s="1">
        <v>2</v>
      </c>
      <c r="AA116" s="1">
        <f t="shared" si="1"/>
        <v>2</v>
      </c>
    </row>
    <row r="117" spans="2:27" ht="36" customHeight="1" thickBot="1" x14ac:dyDescent="0.25">
      <c r="B117" s="1">
        <v>113</v>
      </c>
      <c r="C117" s="2">
        <v>29</v>
      </c>
      <c r="D117" s="726"/>
      <c r="E117" s="236" t="s">
        <v>610</v>
      </c>
      <c r="F117" s="236" t="s">
        <v>149</v>
      </c>
      <c r="G117" s="235" t="s">
        <v>1942</v>
      </c>
      <c r="H117" s="234" t="s">
        <v>613</v>
      </c>
      <c r="I117" s="236" t="s">
        <v>609</v>
      </c>
      <c r="J117" s="238">
        <v>2</v>
      </c>
      <c r="K117" s="239" t="s">
        <v>7</v>
      </c>
      <c r="L117" s="240">
        <v>1</v>
      </c>
      <c r="M117" s="236" t="s">
        <v>634</v>
      </c>
      <c r="N117" s="237" t="s">
        <v>612</v>
      </c>
      <c r="R117" s="1">
        <v>1</v>
      </c>
      <c r="S117" s="1">
        <v>1</v>
      </c>
      <c r="AA117" s="1">
        <f t="shared" si="1"/>
        <v>2</v>
      </c>
    </row>
    <row r="118" spans="2:27" ht="16" customHeight="1" thickTop="1" x14ac:dyDescent="0.2">
      <c r="B118" s="1">
        <v>114</v>
      </c>
      <c r="C118" s="716">
        <v>30</v>
      </c>
      <c r="D118" s="724" t="s">
        <v>618</v>
      </c>
      <c r="E118" s="755" t="s">
        <v>614</v>
      </c>
      <c r="F118" s="755" t="s">
        <v>631</v>
      </c>
      <c r="G118" s="872" t="s">
        <v>619</v>
      </c>
      <c r="H118" s="874" t="s">
        <v>639</v>
      </c>
      <c r="I118" s="174" t="s">
        <v>620</v>
      </c>
      <c r="J118" s="170">
        <v>2</v>
      </c>
      <c r="K118" s="171" t="s">
        <v>7</v>
      </c>
      <c r="L118" s="172">
        <v>0</v>
      </c>
      <c r="M118" s="174" t="s">
        <v>635</v>
      </c>
      <c r="N118" s="173" t="s">
        <v>277</v>
      </c>
      <c r="O118" s="1">
        <v>1</v>
      </c>
      <c r="P118" s="1">
        <v>1</v>
      </c>
      <c r="AA118" s="1">
        <f t="shared" si="1"/>
        <v>2</v>
      </c>
    </row>
    <row r="119" spans="2:27" ht="16" customHeight="1" x14ac:dyDescent="0.2">
      <c r="B119" s="1">
        <v>115</v>
      </c>
      <c r="C119" s="716"/>
      <c r="D119" s="725"/>
      <c r="E119" s="804"/>
      <c r="F119" s="804"/>
      <c r="G119" s="929"/>
      <c r="H119" s="928"/>
      <c r="I119" s="68" t="s">
        <v>621</v>
      </c>
      <c r="J119" s="69">
        <v>8</v>
      </c>
      <c r="K119" s="70" t="s">
        <v>7</v>
      </c>
      <c r="L119" s="71">
        <v>0</v>
      </c>
      <c r="M119" s="68" t="s">
        <v>635</v>
      </c>
      <c r="N119" s="132" t="s">
        <v>638</v>
      </c>
      <c r="O119" s="1">
        <v>1</v>
      </c>
      <c r="P119" s="1">
        <v>1</v>
      </c>
      <c r="R119" s="1">
        <v>3</v>
      </c>
      <c r="S119" s="1">
        <v>2</v>
      </c>
      <c r="T119" s="1">
        <v>1</v>
      </c>
      <c r="AA119" s="1">
        <f t="shared" si="1"/>
        <v>8</v>
      </c>
    </row>
    <row r="120" spans="2:27" ht="16" customHeight="1" x14ac:dyDescent="0.2">
      <c r="B120" s="1">
        <v>116</v>
      </c>
      <c r="C120" s="716"/>
      <c r="D120" s="725"/>
      <c r="E120" s="804"/>
      <c r="F120" s="804"/>
      <c r="G120" s="929"/>
      <c r="H120" s="928"/>
      <c r="I120" s="68" t="s">
        <v>632</v>
      </c>
      <c r="J120" s="69">
        <v>5</v>
      </c>
      <c r="K120" s="70"/>
      <c r="L120" s="71">
        <v>1</v>
      </c>
      <c r="M120" s="68" t="s">
        <v>635</v>
      </c>
      <c r="N120" s="132" t="s">
        <v>636</v>
      </c>
      <c r="O120" s="1">
        <v>3</v>
      </c>
      <c r="P120" s="1">
        <v>1</v>
      </c>
      <c r="Q120" s="1">
        <v>1</v>
      </c>
      <c r="AA120" s="1">
        <f t="shared" si="1"/>
        <v>5</v>
      </c>
    </row>
    <row r="121" spans="2:27" ht="16" customHeight="1" x14ac:dyDescent="0.2">
      <c r="B121" s="1">
        <v>117</v>
      </c>
      <c r="C121" s="716"/>
      <c r="D121" s="725"/>
      <c r="E121" s="744"/>
      <c r="F121" s="744"/>
      <c r="G121" s="904"/>
      <c r="H121" s="905"/>
      <c r="I121" s="160" t="s">
        <v>633</v>
      </c>
      <c r="J121" s="155">
        <v>4</v>
      </c>
      <c r="K121" s="156" t="s">
        <v>7</v>
      </c>
      <c r="L121" s="157">
        <v>1</v>
      </c>
      <c r="M121" s="160" t="s">
        <v>640</v>
      </c>
      <c r="N121" s="159" t="s">
        <v>637</v>
      </c>
      <c r="O121" s="1">
        <v>2</v>
      </c>
      <c r="P121" s="1">
        <v>1</v>
      </c>
      <c r="R121" s="1">
        <v>1</v>
      </c>
      <c r="AA121" s="1">
        <f t="shared" si="1"/>
        <v>4</v>
      </c>
    </row>
    <row r="122" spans="2:27" ht="15.75" customHeight="1" x14ac:dyDescent="0.2">
      <c r="B122" s="1">
        <v>118</v>
      </c>
      <c r="C122" s="716">
        <v>31</v>
      </c>
      <c r="D122" s="725"/>
      <c r="E122" s="711" t="s">
        <v>615</v>
      </c>
      <c r="F122" s="711" t="s">
        <v>20</v>
      </c>
      <c r="G122" s="886" t="s">
        <v>616</v>
      </c>
      <c r="H122" s="719" t="s">
        <v>1983</v>
      </c>
      <c r="I122" s="161" t="s">
        <v>625</v>
      </c>
      <c r="J122" s="148">
        <v>7</v>
      </c>
      <c r="K122" s="149" t="s">
        <v>7</v>
      </c>
      <c r="L122" s="150">
        <v>1</v>
      </c>
      <c r="M122" s="161" t="s">
        <v>641</v>
      </c>
      <c r="N122" s="152" t="s">
        <v>643</v>
      </c>
      <c r="O122" s="1">
        <v>2</v>
      </c>
      <c r="P122" s="1">
        <v>5</v>
      </c>
      <c r="AA122" s="1">
        <f t="shared" si="1"/>
        <v>7</v>
      </c>
    </row>
    <row r="123" spans="2:27" ht="16" customHeight="1" x14ac:dyDescent="0.2">
      <c r="B123" s="1">
        <v>119</v>
      </c>
      <c r="C123" s="716"/>
      <c r="D123" s="725"/>
      <c r="E123" s="712"/>
      <c r="F123" s="712"/>
      <c r="G123" s="887"/>
      <c r="H123" s="753"/>
      <c r="I123" s="17" t="s">
        <v>617</v>
      </c>
      <c r="J123" s="18">
        <v>3</v>
      </c>
      <c r="K123" s="19" t="s">
        <v>7</v>
      </c>
      <c r="L123" s="20">
        <v>2</v>
      </c>
      <c r="M123" s="17" t="s">
        <v>641</v>
      </c>
      <c r="N123" s="124" t="s">
        <v>670</v>
      </c>
      <c r="O123" s="1">
        <v>2</v>
      </c>
      <c r="R123" s="1">
        <v>1</v>
      </c>
      <c r="AA123" s="1">
        <f t="shared" si="1"/>
        <v>3</v>
      </c>
    </row>
    <row r="124" spans="2:27" ht="16" customHeight="1" x14ac:dyDescent="0.2">
      <c r="B124" s="1">
        <v>120</v>
      </c>
      <c r="C124" s="716"/>
      <c r="D124" s="725"/>
      <c r="E124" s="712"/>
      <c r="F124" s="712"/>
      <c r="G124" s="887"/>
      <c r="H124" s="753"/>
      <c r="I124" s="17" t="s">
        <v>246</v>
      </c>
      <c r="J124" s="18">
        <v>1</v>
      </c>
      <c r="K124" s="19" t="s">
        <v>7</v>
      </c>
      <c r="L124" s="20">
        <v>3</v>
      </c>
      <c r="M124" s="17" t="s">
        <v>664</v>
      </c>
      <c r="N124" s="124" t="s">
        <v>644</v>
      </c>
      <c r="X124" s="1">
        <v>1</v>
      </c>
      <c r="AA124" s="1">
        <f t="shared" si="1"/>
        <v>1</v>
      </c>
    </row>
    <row r="125" spans="2:27" ht="16" customHeight="1" thickBot="1" x14ac:dyDescent="0.25">
      <c r="B125" s="1">
        <v>121</v>
      </c>
      <c r="C125" s="716"/>
      <c r="D125" s="726"/>
      <c r="E125" s="739"/>
      <c r="F125" s="739"/>
      <c r="G125" s="888"/>
      <c r="H125" s="754"/>
      <c r="I125" s="165" t="s">
        <v>1987</v>
      </c>
      <c r="J125" s="166">
        <v>2</v>
      </c>
      <c r="K125" s="167" t="s">
        <v>7</v>
      </c>
      <c r="L125" s="168">
        <v>0</v>
      </c>
      <c r="M125" s="165" t="s">
        <v>654</v>
      </c>
      <c r="N125" s="169" t="s">
        <v>645</v>
      </c>
      <c r="Q125" s="1">
        <v>1</v>
      </c>
      <c r="S125" s="1">
        <v>1</v>
      </c>
      <c r="AA125" s="1">
        <f t="shared" si="1"/>
        <v>2</v>
      </c>
    </row>
    <row r="126" spans="2:27" ht="16" customHeight="1" thickTop="1" x14ac:dyDescent="0.2">
      <c r="B126" s="1">
        <v>122</v>
      </c>
      <c r="C126" s="716">
        <v>32</v>
      </c>
      <c r="D126" s="724" t="s">
        <v>630</v>
      </c>
      <c r="E126" s="714" t="s">
        <v>25</v>
      </c>
      <c r="F126" s="714" t="s">
        <v>668</v>
      </c>
      <c r="G126" s="926" t="s">
        <v>622</v>
      </c>
      <c r="H126" s="715" t="s">
        <v>653</v>
      </c>
      <c r="I126" s="185" t="s">
        <v>648</v>
      </c>
      <c r="J126" s="186">
        <v>7</v>
      </c>
      <c r="K126" s="187" t="s">
        <v>7</v>
      </c>
      <c r="L126" s="188">
        <v>1</v>
      </c>
      <c r="M126" s="185" t="s">
        <v>655</v>
      </c>
      <c r="N126" s="189" t="s">
        <v>656</v>
      </c>
      <c r="O126" s="1">
        <v>4</v>
      </c>
      <c r="P126" s="1">
        <v>1</v>
      </c>
      <c r="V126" s="1">
        <v>1</v>
      </c>
      <c r="Z126" s="1">
        <v>1</v>
      </c>
      <c r="AA126" s="1">
        <f t="shared" si="1"/>
        <v>7</v>
      </c>
    </row>
    <row r="127" spans="2:27" ht="16" customHeight="1" x14ac:dyDescent="0.2">
      <c r="B127" s="1">
        <v>123</v>
      </c>
      <c r="C127" s="716"/>
      <c r="D127" s="725"/>
      <c r="E127" s="712"/>
      <c r="F127" s="712"/>
      <c r="G127" s="887"/>
      <c r="H127" s="753"/>
      <c r="I127" s="17" t="s">
        <v>649</v>
      </c>
      <c r="J127" s="18">
        <v>12</v>
      </c>
      <c r="K127" s="19" t="s">
        <v>7</v>
      </c>
      <c r="L127" s="20">
        <v>1</v>
      </c>
      <c r="M127" s="17" t="s">
        <v>655</v>
      </c>
      <c r="N127" s="124" t="s">
        <v>657</v>
      </c>
      <c r="O127" s="1">
        <v>6</v>
      </c>
      <c r="P127" s="1">
        <v>3</v>
      </c>
      <c r="Q127" s="1">
        <v>2</v>
      </c>
      <c r="T127" s="1">
        <v>1</v>
      </c>
      <c r="AA127" s="1">
        <f t="shared" si="1"/>
        <v>12</v>
      </c>
    </row>
    <row r="128" spans="2:27" ht="16" customHeight="1" x14ac:dyDescent="0.2">
      <c r="B128" s="1">
        <v>124</v>
      </c>
      <c r="C128" s="716"/>
      <c r="D128" s="725"/>
      <c r="E128" s="712"/>
      <c r="F128" s="712"/>
      <c r="G128" s="887"/>
      <c r="H128" s="753"/>
      <c r="I128" s="17" t="s">
        <v>650</v>
      </c>
      <c r="J128" s="18">
        <v>3</v>
      </c>
      <c r="K128" s="19" t="s">
        <v>7</v>
      </c>
      <c r="L128" s="20">
        <v>2</v>
      </c>
      <c r="M128" s="17" t="s">
        <v>655</v>
      </c>
      <c r="N128" s="124" t="s">
        <v>658</v>
      </c>
      <c r="O128" s="1">
        <v>1</v>
      </c>
      <c r="T128" s="1">
        <v>1</v>
      </c>
      <c r="X128" s="1">
        <v>1</v>
      </c>
      <c r="AA128" s="1">
        <f t="shared" si="1"/>
        <v>3</v>
      </c>
    </row>
    <row r="129" spans="2:27" ht="16" customHeight="1" x14ac:dyDescent="0.2">
      <c r="B129" s="1">
        <v>125</v>
      </c>
      <c r="C129" s="716"/>
      <c r="D129" s="725"/>
      <c r="E129" s="713"/>
      <c r="F129" s="713"/>
      <c r="G129" s="892"/>
      <c r="H129" s="797"/>
      <c r="I129" s="101" t="s">
        <v>45</v>
      </c>
      <c r="J129" s="102">
        <v>4</v>
      </c>
      <c r="K129" s="103" t="s">
        <v>7</v>
      </c>
      <c r="L129" s="104">
        <v>1</v>
      </c>
      <c r="M129" s="101" t="s">
        <v>663</v>
      </c>
      <c r="N129" s="128" t="s">
        <v>248</v>
      </c>
      <c r="O129" s="1">
        <v>3</v>
      </c>
      <c r="P129" s="1">
        <v>1</v>
      </c>
      <c r="AA129" s="1">
        <f t="shared" si="1"/>
        <v>4</v>
      </c>
    </row>
    <row r="130" spans="2:27" ht="16" customHeight="1" x14ac:dyDescent="0.2">
      <c r="B130" s="1">
        <v>126</v>
      </c>
      <c r="C130" s="716">
        <v>33</v>
      </c>
      <c r="D130" s="725"/>
      <c r="E130" s="784" t="s">
        <v>647</v>
      </c>
      <c r="F130" s="784" t="s">
        <v>677</v>
      </c>
      <c r="G130" s="896" t="s">
        <v>646</v>
      </c>
      <c r="H130" s="827" t="s">
        <v>1881</v>
      </c>
      <c r="I130" s="138" t="s">
        <v>662</v>
      </c>
      <c r="J130" s="114">
        <v>2</v>
      </c>
      <c r="K130" s="115" t="s">
        <v>7</v>
      </c>
      <c r="L130" s="116">
        <v>0</v>
      </c>
      <c r="M130" s="138" t="s">
        <v>676</v>
      </c>
      <c r="N130" s="117" t="s">
        <v>669</v>
      </c>
      <c r="P130" s="1">
        <v>1</v>
      </c>
      <c r="V130" s="1">
        <v>1</v>
      </c>
      <c r="AA130" s="1">
        <f t="shared" si="1"/>
        <v>2</v>
      </c>
    </row>
    <row r="131" spans="2:27" ht="16" customHeight="1" x14ac:dyDescent="0.2">
      <c r="B131" s="1">
        <v>127</v>
      </c>
      <c r="C131" s="716"/>
      <c r="D131" s="725"/>
      <c r="E131" s="785"/>
      <c r="F131" s="785"/>
      <c r="G131" s="897"/>
      <c r="H131" s="894"/>
      <c r="I131" s="45" t="s">
        <v>662</v>
      </c>
      <c r="J131" s="46">
        <v>1</v>
      </c>
      <c r="K131" s="47" t="s">
        <v>7</v>
      </c>
      <c r="L131" s="48">
        <v>3</v>
      </c>
      <c r="M131" s="45" t="s">
        <v>665</v>
      </c>
      <c r="N131" s="21" t="s">
        <v>671</v>
      </c>
      <c r="R131" s="1">
        <v>1</v>
      </c>
      <c r="AA131" s="1">
        <f t="shared" si="1"/>
        <v>1</v>
      </c>
    </row>
    <row r="132" spans="2:27" ht="16" customHeight="1" x14ac:dyDescent="0.2">
      <c r="B132" s="1">
        <v>128</v>
      </c>
      <c r="C132" s="716"/>
      <c r="D132" s="725"/>
      <c r="E132" s="785"/>
      <c r="F132" s="785"/>
      <c r="G132" s="897"/>
      <c r="H132" s="894"/>
      <c r="I132" s="45" t="s">
        <v>662</v>
      </c>
      <c r="J132" s="46">
        <v>0</v>
      </c>
      <c r="K132" s="47" t="s">
        <v>7</v>
      </c>
      <c r="L132" s="48">
        <v>0</v>
      </c>
      <c r="M132" s="45" t="s">
        <v>666</v>
      </c>
      <c r="N132" s="21" t="s">
        <v>673</v>
      </c>
      <c r="AA132" s="1">
        <f t="shared" si="1"/>
        <v>0</v>
      </c>
    </row>
    <row r="133" spans="2:27" ht="16" customHeight="1" x14ac:dyDescent="0.2">
      <c r="B133" s="1">
        <v>129</v>
      </c>
      <c r="C133" s="716"/>
      <c r="D133" s="725"/>
      <c r="E133" s="785"/>
      <c r="F133" s="785"/>
      <c r="G133" s="897"/>
      <c r="H133" s="894"/>
      <c r="I133" s="45" t="s">
        <v>662</v>
      </c>
      <c r="J133" s="46">
        <v>1</v>
      </c>
      <c r="K133" s="47" t="s">
        <v>7</v>
      </c>
      <c r="L133" s="48">
        <v>1</v>
      </c>
      <c r="M133" s="45" t="s">
        <v>667</v>
      </c>
      <c r="N133" s="21" t="s">
        <v>671</v>
      </c>
      <c r="R133" s="1">
        <v>1</v>
      </c>
      <c r="AA133" s="1">
        <f t="shared" si="1"/>
        <v>1</v>
      </c>
    </row>
    <row r="134" spans="2:27" ht="16" customHeight="1" x14ac:dyDescent="0.2">
      <c r="B134" s="1">
        <v>130</v>
      </c>
      <c r="C134" s="716"/>
      <c r="D134" s="725"/>
      <c r="E134" s="785"/>
      <c r="F134" s="785"/>
      <c r="G134" s="897"/>
      <c r="H134" s="894"/>
      <c r="I134" s="45" t="s">
        <v>662</v>
      </c>
      <c r="J134" s="46">
        <v>1</v>
      </c>
      <c r="K134" s="47" t="s">
        <v>7</v>
      </c>
      <c r="L134" s="48">
        <v>1</v>
      </c>
      <c r="M134" s="45" t="s">
        <v>674</v>
      </c>
      <c r="N134" s="21" t="s">
        <v>672</v>
      </c>
      <c r="O134" s="1">
        <v>1</v>
      </c>
      <c r="AA134" s="1">
        <f t="shared" si="1"/>
        <v>1</v>
      </c>
    </row>
    <row r="135" spans="2:27" ht="16" customHeight="1" x14ac:dyDescent="0.2">
      <c r="B135" s="1">
        <v>131</v>
      </c>
      <c r="C135" s="716"/>
      <c r="D135" s="725"/>
      <c r="E135" s="786"/>
      <c r="F135" s="786"/>
      <c r="G135" s="898"/>
      <c r="H135" s="895"/>
      <c r="I135" s="92" t="s">
        <v>662</v>
      </c>
      <c r="J135" s="93">
        <v>0</v>
      </c>
      <c r="K135" s="94" t="s">
        <v>7</v>
      </c>
      <c r="L135" s="95">
        <v>3</v>
      </c>
      <c r="M135" s="92" t="s">
        <v>665</v>
      </c>
      <c r="N135" s="96" t="s">
        <v>673</v>
      </c>
      <c r="AA135" s="1">
        <f t="shared" si="1"/>
        <v>0</v>
      </c>
    </row>
    <row r="136" spans="2:27" ht="16" customHeight="1" x14ac:dyDescent="0.2">
      <c r="B136" s="1">
        <v>132</v>
      </c>
      <c r="C136" s="716">
        <v>34</v>
      </c>
      <c r="D136" s="725"/>
      <c r="E136" s="784" t="s">
        <v>651</v>
      </c>
      <c r="F136" s="784" t="s">
        <v>702</v>
      </c>
      <c r="G136" s="896" t="s">
        <v>652</v>
      </c>
      <c r="H136" s="827" t="s">
        <v>1875</v>
      </c>
      <c r="I136" s="138" t="s">
        <v>659</v>
      </c>
      <c r="J136" s="114">
        <v>2</v>
      </c>
      <c r="K136" s="115" t="s">
        <v>7</v>
      </c>
      <c r="L136" s="116">
        <v>2</v>
      </c>
      <c r="M136" s="138" t="s">
        <v>675</v>
      </c>
      <c r="N136" s="117" t="s">
        <v>678</v>
      </c>
      <c r="O136" s="1">
        <v>2</v>
      </c>
      <c r="AA136" s="1">
        <f t="shared" si="1"/>
        <v>2</v>
      </c>
    </row>
    <row r="137" spans="2:27" ht="16" customHeight="1" x14ac:dyDescent="0.2">
      <c r="B137" s="1">
        <v>133</v>
      </c>
      <c r="C137" s="716"/>
      <c r="D137" s="725"/>
      <c r="E137" s="785"/>
      <c r="F137" s="785"/>
      <c r="G137" s="897"/>
      <c r="H137" s="894"/>
      <c r="I137" s="45" t="s">
        <v>660</v>
      </c>
      <c r="J137" s="46">
        <v>3</v>
      </c>
      <c r="K137" s="47" t="s">
        <v>7</v>
      </c>
      <c r="L137" s="48">
        <v>0</v>
      </c>
      <c r="M137" s="45" t="s">
        <v>732</v>
      </c>
      <c r="N137" s="21" t="s">
        <v>679</v>
      </c>
      <c r="O137" s="1">
        <v>1</v>
      </c>
      <c r="P137" s="1">
        <v>1</v>
      </c>
      <c r="S137" s="1">
        <v>1</v>
      </c>
      <c r="AA137" s="1">
        <f t="shared" si="1"/>
        <v>3</v>
      </c>
    </row>
    <row r="138" spans="2:27" ht="16" customHeight="1" x14ac:dyDescent="0.2">
      <c r="B138" s="1">
        <v>134</v>
      </c>
      <c r="C138" s="716"/>
      <c r="D138" s="725"/>
      <c r="E138" s="786"/>
      <c r="F138" s="786"/>
      <c r="G138" s="898"/>
      <c r="H138" s="895"/>
      <c r="I138" s="92" t="s">
        <v>661</v>
      </c>
      <c r="J138" s="93">
        <v>7</v>
      </c>
      <c r="K138" s="94" t="s">
        <v>7</v>
      </c>
      <c r="L138" s="95">
        <v>4</v>
      </c>
      <c r="M138" s="92" t="s">
        <v>700</v>
      </c>
      <c r="N138" s="96" t="s">
        <v>680</v>
      </c>
      <c r="O138" s="1">
        <v>2</v>
      </c>
      <c r="P138" s="1">
        <v>1</v>
      </c>
      <c r="R138" s="1">
        <v>3</v>
      </c>
      <c r="T138" s="1">
        <v>1</v>
      </c>
      <c r="AA138" s="1">
        <f t="shared" si="1"/>
        <v>7</v>
      </c>
    </row>
    <row r="139" spans="2:27" ht="16" customHeight="1" x14ac:dyDescent="0.2">
      <c r="B139" s="1">
        <v>135</v>
      </c>
      <c r="C139" s="716">
        <v>35</v>
      </c>
      <c r="D139" s="725"/>
      <c r="E139" s="721" t="s">
        <v>624</v>
      </c>
      <c r="F139" s="721" t="s">
        <v>703</v>
      </c>
      <c r="G139" s="919" t="s">
        <v>623</v>
      </c>
      <c r="H139" s="719" t="s">
        <v>1984</v>
      </c>
      <c r="I139" s="161" t="s">
        <v>626</v>
      </c>
      <c r="J139" s="148">
        <v>2</v>
      </c>
      <c r="K139" s="149" t="s">
        <v>7</v>
      </c>
      <c r="L139" s="150">
        <v>0</v>
      </c>
      <c r="M139" s="161" t="s">
        <v>701</v>
      </c>
      <c r="N139" s="152" t="s">
        <v>704</v>
      </c>
      <c r="P139" s="1">
        <v>1</v>
      </c>
      <c r="Y139" s="1">
        <v>1</v>
      </c>
      <c r="AA139" s="1">
        <f t="shared" si="1"/>
        <v>2</v>
      </c>
    </row>
    <row r="140" spans="2:27" ht="16" customHeight="1" x14ac:dyDescent="0.2">
      <c r="B140" s="1">
        <v>136</v>
      </c>
      <c r="C140" s="716"/>
      <c r="D140" s="725"/>
      <c r="E140" s="721"/>
      <c r="F140" s="721"/>
      <c r="G140" s="919"/>
      <c r="H140" s="753"/>
      <c r="I140" s="17" t="s">
        <v>628</v>
      </c>
      <c r="J140" s="18">
        <v>7</v>
      </c>
      <c r="K140" s="19" t="s">
        <v>7</v>
      </c>
      <c r="L140" s="20">
        <v>0</v>
      </c>
      <c r="M140" s="17" t="s">
        <v>701</v>
      </c>
      <c r="N140" s="124" t="s">
        <v>705</v>
      </c>
      <c r="O140" s="1">
        <v>2</v>
      </c>
      <c r="P140" s="1">
        <v>2</v>
      </c>
      <c r="Q140" s="1">
        <v>1</v>
      </c>
      <c r="R140" s="1">
        <v>1</v>
      </c>
      <c r="W140" s="1">
        <v>1</v>
      </c>
      <c r="AA140" s="1">
        <f t="shared" si="1"/>
        <v>7</v>
      </c>
    </row>
    <row r="141" spans="2:27" ht="16" customHeight="1" x14ac:dyDescent="0.2">
      <c r="B141" s="1">
        <v>137</v>
      </c>
      <c r="C141" s="716"/>
      <c r="D141" s="725"/>
      <c r="E141" s="721"/>
      <c r="F141" s="721"/>
      <c r="G141" s="919"/>
      <c r="H141" s="753"/>
      <c r="I141" s="17" t="s">
        <v>1985</v>
      </c>
      <c r="J141" s="18">
        <v>3</v>
      </c>
      <c r="K141" s="19" t="s">
        <v>7</v>
      </c>
      <c r="L141" s="20">
        <v>1</v>
      </c>
      <c r="M141" s="17" t="s">
        <v>701</v>
      </c>
      <c r="N141" s="124" t="s">
        <v>706</v>
      </c>
      <c r="O141" s="1">
        <v>2</v>
      </c>
      <c r="R141" s="1">
        <v>1</v>
      </c>
      <c r="AA141" s="1">
        <f t="shared" si="1"/>
        <v>3</v>
      </c>
    </row>
    <row r="142" spans="2:27" ht="16" customHeight="1" x14ac:dyDescent="0.2">
      <c r="B142" s="1">
        <v>138</v>
      </c>
      <c r="C142" s="716"/>
      <c r="D142" s="725"/>
      <c r="E142" s="721"/>
      <c r="F142" s="721"/>
      <c r="G142" s="919"/>
      <c r="H142" s="753"/>
      <c r="I142" s="17" t="s">
        <v>1986</v>
      </c>
      <c r="J142" s="18">
        <v>2</v>
      </c>
      <c r="K142" s="19" t="s">
        <v>7</v>
      </c>
      <c r="L142" s="20">
        <v>0</v>
      </c>
      <c r="M142" s="17" t="s">
        <v>701</v>
      </c>
      <c r="N142" s="124" t="s">
        <v>707</v>
      </c>
      <c r="R142" s="1">
        <v>1</v>
      </c>
      <c r="Z142" s="1">
        <v>1</v>
      </c>
      <c r="AA142" s="1">
        <f t="shared" si="1"/>
        <v>2</v>
      </c>
    </row>
    <row r="143" spans="2:27" ht="16" customHeight="1" x14ac:dyDescent="0.2">
      <c r="B143" s="1">
        <v>139</v>
      </c>
      <c r="C143" s="716"/>
      <c r="D143" s="725"/>
      <c r="E143" s="721"/>
      <c r="F143" s="721"/>
      <c r="G143" s="919"/>
      <c r="H143" s="753"/>
      <c r="I143" s="17" t="s">
        <v>629</v>
      </c>
      <c r="J143" s="18">
        <v>4</v>
      </c>
      <c r="K143" s="19" t="s">
        <v>7</v>
      </c>
      <c r="L143" s="20">
        <v>1</v>
      </c>
      <c r="M143" s="17" t="s">
        <v>701</v>
      </c>
      <c r="N143" s="124" t="s">
        <v>709</v>
      </c>
      <c r="O143" s="1">
        <v>3</v>
      </c>
      <c r="R143" s="1">
        <v>1</v>
      </c>
      <c r="AA143" s="1">
        <f t="shared" si="1"/>
        <v>4</v>
      </c>
    </row>
    <row r="144" spans="2:27" ht="16" customHeight="1" thickBot="1" x14ac:dyDescent="0.25">
      <c r="B144" s="1">
        <v>140</v>
      </c>
      <c r="C144" s="716"/>
      <c r="D144" s="726"/>
      <c r="E144" s="722"/>
      <c r="F144" s="722"/>
      <c r="G144" s="921"/>
      <c r="H144" s="754"/>
      <c r="I144" s="165" t="s">
        <v>627</v>
      </c>
      <c r="J144" s="166">
        <v>2</v>
      </c>
      <c r="K144" s="167" t="s">
        <v>7</v>
      </c>
      <c r="L144" s="168">
        <v>0</v>
      </c>
      <c r="M144" s="165" t="s">
        <v>701</v>
      </c>
      <c r="N144" s="169" t="s">
        <v>710</v>
      </c>
      <c r="O144" s="1">
        <v>1</v>
      </c>
      <c r="V144" s="1">
        <v>1</v>
      </c>
      <c r="AA144" s="1">
        <f t="shared" si="1"/>
        <v>2</v>
      </c>
    </row>
    <row r="145" spans="3:28" ht="30.75" customHeight="1" thickTop="1" x14ac:dyDescent="0.2">
      <c r="C145" s="144"/>
      <c r="D145" s="192"/>
      <c r="E145" s="717" t="s">
        <v>1112</v>
      </c>
      <c r="F145" s="717"/>
      <c r="G145" s="879"/>
      <c r="H145" s="815" t="s">
        <v>689</v>
      </c>
      <c r="I145" s="816"/>
      <c r="J145" s="816"/>
      <c r="K145" s="816"/>
      <c r="L145" s="816"/>
      <c r="M145" s="817"/>
      <c r="N145" s="195" t="s">
        <v>1128</v>
      </c>
    </row>
    <row r="146" spans="3:28" ht="30.75" customHeight="1" x14ac:dyDescent="0.2">
      <c r="C146" s="144"/>
      <c r="D146" s="193"/>
      <c r="E146" s="705" t="s">
        <v>920</v>
      </c>
      <c r="F146" s="705"/>
      <c r="G146" s="880"/>
      <c r="H146" s="818" t="s">
        <v>688</v>
      </c>
      <c r="I146" s="819"/>
      <c r="J146" s="819"/>
      <c r="K146" s="819"/>
      <c r="L146" s="819"/>
      <c r="M146" s="820"/>
      <c r="N146" s="190" t="s">
        <v>1130</v>
      </c>
    </row>
    <row r="147" spans="3:28" ht="30.75" customHeight="1" x14ac:dyDescent="0.2">
      <c r="C147" s="144"/>
      <c r="D147" s="193"/>
      <c r="E147" s="705" t="s">
        <v>718</v>
      </c>
      <c r="F147" s="705"/>
      <c r="G147" s="880"/>
      <c r="H147" s="818" t="s">
        <v>1120</v>
      </c>
      <c r="I147" s="819"/>
      <c r="J147" s="819"/>
      <c r="K147" s="819"/>
      <c r="L147" s="819"/>
      <c r="M147" s="820"/>
      <c r="N147" s="190" t="s">
        <v>711</v>
      </c>
    </row>
    <row r="148" spans="3:28" ht="30.75" customHeight="1" x14ac:dyDescent="0.2">
      <c r="C148" s="144"/>
      <c r="D148" s="193"/>
      <c r="E148" s="705" t="s">
        <v>716</v>
      </c>
      <c r="F148" s="705"/>
      <c r="G148" s="880"/>
      <c r="H148" s="818" t="s">
        <v>690</v>
      </c>
      <c r="I148" s="819"/>
      <c r="J148" s="819"/>
      <c r="K148" s="819"/>
      <c r="L148" s="819"/>
      <c r="M148" s="820"/>
      <c r="N148" s="190" t="s">
        <v>712</v>
      </c>
    </row>
    <row r="149" spans="3:28" ht="30.75" customHeight="1" x14ac:dyDescent="0.2">
      <c r="C149" s="144"/>
      <c r="D149" s="193"/>
      <c r="E149" s="705" t="s">
        <v>717</v>
      </c>
      <c r="F149" s="705"/>
      <c r="G149" s="880"/>
      <c r="H149" s="818" t="s">
        <v>691</v>
      </c>
      <c r="I149" s="819"/>
      <c r="J149" s="819"/>
      <c r="K149" s="819"/>
      <c r="L149" s="819"/>
      <c r="M149" s="820"/>
      <c r="N149" s="190" t="s">
        <v>713</v>
      </c>
    </row>
    <row r="150" spans="3:28" ht="30.75" customHeight="1" x14ac:dyDescent="0.2">
      <c r="C150" s="144"/>
      <c r="D150" s="193"/>
      <c r="E150" s="705"/>
      <c r="F150" s="705"/>
      <c r="G150" s="880"/>
      <c r="H150" s="818" t="s">
        <v>694</v>
      </c>
      <c r="I150" s="819"/>
      <c r="J150" s="819"/>
      <c r="K150" s="819"/>
      <c r="L150" s="819"/>
      <c r="M150" s="820"/>
      <c r="N150" s="190"/>
    </row>
    <row r="151" spans="3:28" ht="30.75" customHeight="1" x14ac:dyDescent="0.2">
      <c r="C151" s="144"/>
      <c r="D151" s="193"/>
      <c r="E151" s="705"/>
      <c r="F151" s="705"/>
      <c r="G151" s="880"/>
      <c r="H151" s="818" t="s">
        <v>693</v>
      </c>
      <c r="I151" s="819"/>
      <c r="J151" s="819"/>
      <c r="K151" s="819"/>
      <c r="L151" s="819"/>
      <c r="M151" s="820"/>
      <c r="N151" s="190"/>
    </row>
    <row r="152" spans="3:28" ht="30.75" customHeight="1" x14ac:dyDescent="0.2">
      <c r="C152" s="144"/>
      <c r="D152" s="193"/>
      <c r="E152" s="705"/>
      <c r="F152" s="705"/>
      <c r="G152" s="880"/>
      <c r="H152" s="818" t="s">
        <v>1988</v>
      </c>
      <c r="I152" s="819"/>
      <c r="J152" s="819"/>
      <c r="K152" s="819"/>
      <c r="L152" s="819"/>
      <c r="M152" s="820"/>
      <c r="N152" s="190"/>
    </row>
    <row r="153" spans="3:28" ht="30.75" customHeight="1" x14ac:dyDescent="0.2">
      <c r="C153" s="144"/>
      <c r="D153" s="193"/>
      <c r="E153" s="196"/>
      <c r="F153" s="196"/>
      <c r="G153" s="197"/>
      <c r="H153" s="818" t="s">
        <v>714</v>
      </c>
      <c r="I153" s="819"/>
      <c r="J153" s="819"/>
      <c r="K153" s="819"/>
      <c r="L153" s="819"/>
      <c r="M153" s="820"/>
      <c r="N153" s="190"/>
    </row>
    <row r="154" spans="3:28" ht="30.75" customHeight="1" thickBot="1" x14ac:dyDescent="0.25">
      <c r="C154" s="144"/>
      <c r="D154" s="194"/>
      <c r="E154" s="881"/>
      <c r="F154" s="881"/>
      <c r="G154" s="882"/>
      <c r="H154" s="883" t="s">
        <v>715</v>
      </c>
      <c r="I154" s="884"/>
      <c r="J154" s="884"/>
      <c r="K154" s="884"/>
      <c r="L154" s="884"/>
      <c r="M154" s="885"/>
      <c r="N154" s="191"/>
    </row>
    <row r="155" spans="3:28" ht="16" customHeight="1" thickTop="1" x14ac:dyDescent="0.2">
      <c r="E155" s="29"/>
      <c r="F155" s="29"/>
      <c r="G155" s="30"/>
      <c r="H155" s="29"/>
      <c r="I155" s="118" t="s">
        <v>9</v>
      </c>
      <c r="N155" s="32" t="s">
        <v>10</v>
      </c>
    </row>
    <row r="156" spans="3:28" ht="16" customHeight="1" x14ac:dyDescent="0.2">
      <c r="I156" s="33">
        <f>J156/L160</f>
        <v>3.75</v>
      </c>
      <c r="J156" s="31">
        <f>SUM(J4:J155)-1</f>
        <v>525</v>
      </c>
      <c r="L156" s="31">
        <f>SUM(L4:L155)-2</f>
        <v>159</v>
      </c>
      <c r="M156" s="31">
        <f>J156-L156</f>
        <v>366</v>
      </c>
      <c r="N156" s="34">
        <f>L156/L160</f>
        <v>1.1357142857142857</v>
      </c>
      <c r="O156" s="35">
        <f t="shared" ref="O156:AA156" si="2">SUM(O4:O155)</f>
        <v>219</v>
      </c>
      <c r="P156" s="35">
        <f t="shared" si="2"/>
        <v>96</v>
      </c>
      <c r="Q156" s="35">
        <f t="shared" si="2"/>
        <v>43</v>
      </c>
      <c r="R156" s="35">
        <f t="shared" si="2"/>
        <v>70</v>
      </c>
      <c r="S156" s="35">
        <f t="shared" si="2"/>
        <v>32</v>
      </c>
      <c r="T156" s="35">
        <f t="shared" si="2"/>
        <v>30</v>
      </c>
      <c r="U156" s="35">
        <f t="shared" si="2"/>
        <v>4</v>
      </c>
      <c r="V156" s="35">
        <f t="shared" si="2"/>
        <v>11</v>
      </c>
      <c r="W156" s="35">
        <f t="shared" si="2"/>
        <v>3</v>
      </c>
      <c r="X156" s="35">
        <f t="shared" si="2"/>
        <v>6</v>
      </c>
      <c r="Y156" s="35">
        <f t="shared" si="2"/>
        <v>4</v>
      </c>
      <c r="Z156" s="35">
        <f t="shared" si="2"/>
        <v>7</v>
      </c>
      <c r="AA156" s="35">
        <f t="shared" si="2"/>
        <v>525</v>
      </c>
      <c r="AB156" s="35"/>
    </row>
    <row r="157" spans="3:28" ht="16" customHeight="1" x14ac:dyDescent="0.2">
      <c r="K157" s="1" t="s">
        <v>8</v>
      </c>
      <c r="L157" s="31">
        <f>COUNTIF(M4:M155,"○")</f>
        <v>108</v>
      </c>
      <c r="M157" s="31"/>
      <c r="N157" s="36">
        <f>ROUND(L157/(L160-L159)*1000,0)</f>
        <v>864</v>
      </c>
      <c r="O157" s="37">
        <f>O156/O158</f>
        <v>0.41714285714285715</v>
      </c>
      <c r="P157" s="37">
        <f t="shared" ref="P157:AA157" si="3">P156/P158</f>
        <v>0.18285714285714286</v>
      </c>
      <c r="Q157" s="37">
        <f t="shared" si="3"/>
        <v>8.1904761904761911E-2</v>
      </c>
      <c r="R157" s="37">
        <f>R156/R158</f>
        <v>0.13333333333333333</v>
      </c>
      <c r="S157" s="37">
        <f t="shared" si="3"/>
        <v>6.0952380952380952E-2</v>
      </c>
      <c r="T157" s="37">
        <f t="shared" si="3"/>
        <v>5.7142857142857141E-2</v>
      </c>
      <c r="U157" s="37">
        <f t="shared" si="3"/>
        <v>7.619047619047619E-3</v>
      </c>
      <c r="V157" s="37">
        <f>V156/V158</f>
        <v>2.0952380952380951E-2</v>
      </c>
      <c r="W157" s="37">
        <f>W156/W158</f>
        <v>5.7142857142857143E-3</v>
      </c>
      <c r="X157" s="37">
        <f>X156/X158</f>
        <v>1.1428571428571429E-2</v>
      </c>
      <c r="Y157" s="37">
        <f>Y156/Y158</f>
        <v>7.619047619047619E-3</v>
      </c>
      <c r="Z157" s="37">
        <f t="shared" si="3"/>
        <v>1.3333333333333334E-2</v>
      </c>
      <c r="AA157" s="37">
        <f t="shared" si="3"/>
        <v>1</v>
      </c>
      <c r="AB157" s="29" t="s">
        <v>14</v>
      </c>
    </row>
    <row r="158" spans="3:28" ht="16" customHeight="1" x14ac:dyDescent="0.2">
      <c r="K158" s="1" t="s">
        <v>11</v>
      </c>
      <c r="L158" s="31">
        <f>COUNTIF(M4:M155,"●")</f>
        <v>17</v>
      </c>
      <c r="M158" s="31"/>
      <c r="O158" s="38">
        <f>$J156</f>
        <v>525</v>
      </c>
      <c r="P158" s="38">
        <f t="shared" ref="P158:AA158" si="4">$J156</f>
        <v>525</v>
      </c>
      <c r="Q158" s="38">
        <f t="shared" si="4"/>
        <v>525</v>
      </c>
      <c r="R158" s="38">
        <f>$J156</f>
        <v>525</v>
      </c>
      <c r="S158" s="38">
        <f t="shared" si="4"/>
        <v>525</v>
      </c>
      <c r="T158" s="38">
        <f t="shared" si="4"/>
        <v>525</v>
      </c>
      <c r="U158" s="38">
        <f t="shared" si="4"/>
        <v>525</v>
      </c>
      <c r="V158" s="38">
        <f t="shared" si="4"/>
        <v>525</v>
      </c>
      <c r="W158" s="38">
        <f>$J156</f>
        <v>525</v>
      </c>
      <c r="X158" s="38">
        <f>$J156</f>
        <v>525</v>
      </c>
      <c r="Y158" s="38">
        <f>$J156</f>
        <v>525</v>
      </c>
      <c r="Z158" s="38">
        <f t="shared" si="4"/>
        <v>525</v>
      </c>
      <c r="AA158" s="38">
        <f t="shared" si="4"/>
        <v>525</v>
      </c>
    </row>
    <row r="159" spans="3:28" ht="16" customHeight="1" x14ac:dyDescent="0.2">
      <c r="K159" s="1" t="s">
        <v>12</v>
      </c>
      <c r="L159" s="31">
        <f>COUNTIF(M4:M155,"△")</f>
        <v>15</v>
      </c>
      <c r="M159" s="31"/>
      <c r="O159" s="35">
        <f>$L160</f>
        <v>140</v>
      </c>
      <c r="P159" s="35">
        <f t="shared" ref="P159:AA159" si="5">$L160</f>
        <v>140</v>
      </c>
      <c r="Q159" s="35">
        <f t="shared" si="5"/>
        <v>140</v>
      </c>
      <c r="R159" s="35">
        <f t="shared" si="5"/>
        <v>140</v>
      </c>
      <c r="S159" s="35">
        <f t="shared" si="5"/>
        <v>140</v>
      </c>
      <c r="T159" s="35">
        <f t="shared" si="5"/>
        <v>140</v>
      </c>
      <c r="U159" s="35">
        <f t="shared" si="5"/>
        <v>140</v>
      </c>
      <c r="V159" s="35">
        <f t="shared" si="5"/>
        <v>140</v>
      </c>
      <c r="W159" s="35">
        <f t="shared" si="5"/>
        <v>140</v>
      </c>
      <c r="X159" s="35">
        <f>$L160</f>
        <v>140</v>
      </c>
      <c r="Y159" s="35">
        <f>$L160</f>
        <v>140</v>
      </c>
      <c r="Z159" s="35">
        <f t="shared" si="5"/>
        <v>140</v>
      </c>
      <c r="AA159" s="35">
        <f t="shared" si="5"/>
        <v>140</v>
      </c>
    </row>
    <row r="160" spans="3:28" ht="16" customHeight="1" x14ac:dyDescent="0.2">
      <c r="L160" s="31">
        <f>SUM(L157:L159)</f>
        <v>140</v>
      </c>
      <c r="M160" s="31"/>
      <c r="O160" s="119">
        <f>O159/O156</f>
        <v>0.63926940639269403</v>
      </c>
      <c r="P160" s="119">
        <f t="shared" ref="P160:Z160" si="6">P159/P156</f>
        <v>1.4583333333333333</v>
      </c>
      <c r="Q160" s="119">
        <f t="shared" si="6"/>
        <v>3.2558139534883721</v>
      </c>
      <c r="R160" s="119">
        <f>R159/R156</f>
        <v>2</v>
      </c>
      <c r="S160" s="119">
        <f t="shared" si="6"/>
        <v>4.375</v>
      </c>
      <c r="T160" s="119">
        <f t="shared" si="6"/>
        <v>4.666666666666667</v>
      </c>
      <c r="U160" s="119">
        <f t="shared" si="6"/>
        <v>35</v>
      </c>
      <c r="V160" s="119">
        <f>V159/V156</f>
        <v>12.727272727272727</v>
      </c>
      <c r="W160" s="119">
        <f>W159/W156</f>
        <v>46.666666666666664</v>
      </c>
      <c r="X160" s="119">
        <f t="shared" si="6"/>
        <v>23.333333333333332</v>
      </c>
      <c r="Y160" s="119">
        <f>Y159/Y156</f>
        <v>35</v>
      </c>
      <c r="Z160" s="119">
        <f t="shared" si="6"/>
        <v>20</v>
      </c>
      <c r="AA160" s="119">
        <f>AA159/AA156</f>
        <v>0.26666666666666666</v>
      </c>
      <c r="AB160" s="32" t="s">
        <v>172</v>
      </c>
    </row>
    <row r="161" spans="13:28" ht="16" customHeight="1" x14ac:dyDescent="0.2">
      <c r="M161" s="31"/>
      <c r="O161" s="120">
        <f>O156/O159</f>
        <v>1.5642857142857143</v>
      </c>
      <c r="P161" s="120">
        <f t="shared" ref="P161:AA161" si="7">P156/P159</f>
        <v>0.68571428571428572</v>
      </c>
      <c r="Q161" s="120">
        <f t="shared" si="7"/>
        <v>0.30714285714285716</v>
      </c>
      <c r="R161" s="120">
        <f>R156/R159</f>
        <v>0.5</v>
      </c>
      <c r="S161" s="120">
        <f t="shared" si="7"/>
        <v>0.22857142857142856</v>
      </c>
      <c r="T161" s="120">
        <f t="shared" si="7"/>
        <v>0.21428571428571427</v>
      </c>
      <c r="U161" s="120">
        <f t="shared" si="7"/>
        <v>2.8571428571428571E-2</v>
      </c>
      <c r="V161" s="120">
        <f>V156/V159</f>
        <v>7.857142857142857E-2</v>
      </c>
      <c r="W161" s="120">
        <f>W156/W159</f>
        <v>2.1428571428571429E-2</v>
      </c>
      <c r="X161" s="120">
        <f t="shared" si="7"/>
        <v>4.2857142857142858E-2</v>
      </c>
      <c r="Y161" s="120">
        <f>Y156/Y159</f>
        <v>2.8571428571428571E-2</v>
      </c>
      <c r="Z161" s="120">
        <f t="shared" si="7"/>
        <v>0.05</v>
      </c>
      <c r="AA161" s="120">
        <f t="shared" si="7"/>
        <v>3.75</v>
      </c>
      <c r="AB161" s="29" t="s">
        <v>173</v>
      </c>
    </row>
  </sheetData>
  <mergeCells count="217">
    <mergeCell ref="H139:H144"/>
    <mergeCell ref="G139:G144"/>
    <mergeCell ref="F139:F144"/>
    <mergeCell ref="E139:E144"/>
    <mergeCell ref="H126:H129"/>
    <mergeCell ref="G126:G129"/>
    <mergeCell ref="F126:F129"/>
    <mergeCell ref="E126:E129"/>
    <mergeCell ref="D118:D125"/>
    <mergeCell ref="H136:H138"/>
    <mergeCell ref="G136:G138"/>
    <mergeCell ref="E136:E138"/>
    <mergeCell ref="F136:F138"/>
    <mergeCell ref="H118:H121"/>
    <mergeCell ref="G118:G121"/>
    <mergeCell ref="F118:F121"/>
    <mergeCell ref="E118:E121"/>
    <mergeCell ref="H122:H125"/>
    <mergeCell ref="G122:G125"/>
    <mergeCell ref="F122:F125"/>
    <mergeCell ref="E122:E125"/>
    <mergeCell ref="H130:H135"/>
    <mergeCell ref="G130:G135"/>
    <mergeCell ref="F130:F135"/>
    <mergeCell ref="E130:E135"/>
    <mergeCell ref="C126:C129"/>
    <mergeCell ref="D89:D90"/>
    <mergeCell ref="G91:G95"/>
    <mergeCell ref="F91:F95"/>
    <mergeCell ref="E91:E95"/>
    <mergeCell ref="C91:C95"/>
    <mergeCell ref="E96:E99"/>
    <mergeCell ref="F96:F99"/>
    <mergeCell ref="G96:G99"/>
    <mergeCell ref="C96:C99"/>
    <mergeCell ref="D126:D144"/>
    <mergeCell ref="C136:C138"/>
    <mergeCell ref="C139:C144"/>
    <mergeCell ref="C118:C121"/>
    <mergeCell ref="C122:C125"/>
    <mergeCell ref="C130:C135"/>
    <mergeCell ref="B75:B76"/>
    <mergeCell ref="V75:V76"/>
    <mergeCell ref="W75:W76"/>
    <mergeCell ref="X75:X76"/>
    <mergeCell ref="Z75:Z76"/>
    <mergeCell ref="E72:E76"/>
    <mergeCell ref="F72:F76"/>
    <mergeCell ref="G72:G76"/>
    <mergeCell ref="H72:H76"/>
    <mergeCell ref="C72:C76"/>
    <mergeCell ref="AA75:AA76"/>
    <mergeCell ref="Q75:Q76"/>
    <mergeCell ref="R75:R76"/>
    <mergeCell ref="S75:S76"/>
    <mergeCell ref="T75:T76"/>
    <mergeCell ref="U75:U76"/>
    <mergeCell ref="I75:I76"/>
    <mergeCell ref="M75:M76"/>
    <mergeCell ref="N75:N76"/>
    <mergeCell ref="O75:O76"/>
    <mergeCell ref="P75:P76"/>
    <mergeCell ref="H26:H27"/>
    <mergeCell ref="G31:G32"/>
    <mergeCell ref="F31:F32"/>
    <mergeCell ref="E31:E32"/>
    <mergeCell ref="H28:H30"/>
    <mergeCell ref="G28:G30"/>
    <mergeCell ref="F28:F30"/>
    <mergeCell ref="H40:H46"/>
    <mergeCell ref="G40:G46"/>
    <mergeCell ref="F40:F46"/>
    <mergeCell ref="E40:E46"/>
    <mergeCell ref="G33:G35"/>
    <mergeCell ref="H33:H35"/>
    <mergeCell ref="H31:H32"/>
    <mergeCell ref="H36:H39"/>
    <mergeCell ref="G36:G37"/>
    <mergeCell ref="G38:G39"/>
    <mergeCell ref="E36:E37"/>
    <mergeCell ref="E38:E39"/>
    <mergeCell ref="E28:E30"/>
    <mergeCell ref="C4:C9"/>
    <mergeCell ref="C10:C14"/>
    <mergeCell ref="C15:C16"/>
    <mergeCell ref="C17:C20"/>
    <mergeCell ref="E10:E14"/>
    <mergeCell ref="G15:G16"/>
    <mergeCell ref="F15:F16"/>
    <mergeCell ref="E15:E16"/>
    <mergeCell ref="H23:H25"/>
    <mergeCell ref="C23:C25"/>
    <mergeCell ref="C21:C22"/>
    <mergeCell ref="F23:F25"/>
    <mergeCell ref="G23:G25"/>
    <mergeCell ref="C26:C27"/>
    <mergeCell ref="C28:C30"/>
    <mergeCell ref="E26:E27"/>
    <mergeCell ref="D23:D30"/>
    <mergeCell ref="F26:F27"/>
    <mergeCell ref="G26:G27"/>
    <mergeCell ref="E23:E25"/>
    <mergeCell ref="G21:G22"/>
    <mergeCell ref="F21:F22"/>
    <mergeCell ref="E21:E22"/>
    <mergeCell ref="D2:N2"/>
    <mergeCell ref="D3:E3"/>
    <mergeCell ref="J3:M3"/>
    <mergeCell ref="H17:H20"/>
    <mergeCell ref="G17:G20"/>
    <mergeCell ref="F17:F20"/>
    <mergeCell ref="E17:E20"/>
    <mergeCell ref="G4:G9"/>
    <mergeCell ref="H4:H9"/>
    <mergeCell ref="F4:F9"/>
    <mergeCell ref="E4:E9"/>
    <mergeCell ref="H15:H16"/>
    <mergeCell ref="F10:F14"/>
    <mergeCell ref="H10:H14"/>
    <mergeCell ref="G10:G14"/>
    <mergeCell ref="D4:D22"/>
    <mergeCell ref="H21:H22"/>
    <mergeCell ref="C31:C32"/>
    <mergeCell ref="C33:C35"/>
    <mergeCell ref="E33:E35"/>
    <mergeCell ref="F33:F35"/>
    <mergeCell ref="C60:C61"/>
    <mergeCell ref="C62:C65"/>
    <mergeCell ref="D60:D65"/>
    <mergeCell ref="C56:C59"/>
    <mergeCell ref="C40:C46"/>
    <mergeCell ref="C47:C55"/>
    <mergeCell ref="D31:D39"/>
    <mergeCell ref="F36:F37"/>
    <mergeCell ref="F38:F39"/>
    <mergeCell ref="F47:F55"/>
    <mergeCell ref="E47:E55"/>
    <mergeCell ref="C36:C37"/>
    <mergeCell ref="C38:C39"/>
    <mergeCell ref="H60:H61"/>
    <mergeCell ref="G60:G61"/>
    <mergeCell ref="F60:F61"/>
    <mergeCell ref="E60:E61"/>
    <mergeCell ref="D40:D59"/>
    <mergeCell ref="E56:E59"/>
    <mergeCell ref="F56:F59"/>
    <mergeCell ref="G56:G59"/>
    <mergeCell ref="H56:H59"/>
    <mergeCell ref="H47:H55"/>
    <mergeCell ref="G47:G55"/>
    <mergeCell ref="C77:C82"/>
    <mergeCell ref="C83:C84"/>
    <mergeCell ref="C85:C88"/>
    <mergeCell ref="D66:D88"/>
    <mergeCell ref="H77:H82"/>
    <mergeCell ref="G77:G82"/>
    <mergeCell ref="F77:F82"/>
    <mergeCell ref="E77:E82"/>
    <mergeCell ref="H62:H65"/>
    <mergeCell ref="G62:G65"/>
    <mergeCell ref="F62:F65"/>
    <mergeCell ref="E62:E65"/>
    <mergeCell ref="C66:C71"/>
    <mergeCell ref="H66:H71"/>
    <mergeCell ref="G66:G71"/>
    <mergeCell ref="F66:F71"/>
    <mergeCell ref="E66:E71"/>
    <mergeCell ref="E83:E84"/>
    <mergeCell ref="F83:F84"/>
    <mergeCell ref="G83:G84"/>
    <mergeCell ref="H83:H84"/>
    <mergeCell ref="G85:G88"/>
    <mergeCell ref="H85:H88"/>
    <mergeCell ref="F85:F88"/>
    <mergeCell ref="E85:E88"/>
    <mergeCell ref="H106:H110"/>
    <mergeCell ref="G106:G110"/>
    <mergeCell ref="F106:F110"/>
    <mergeCell ref="E106:E110"/>
    <mergeCell ref="C111:C116"/>
    <mergeCell ref="H111:H116"/>
    <mergeCell ref="G111:G116"/>
    <mergeCell ref="F111:F116"/>
    <mergeCell ref="E111:E116"/>
    <mergeCell ref="D111:D117"/>
    <mergeCell ref="C106:C110"/>
    <mergeCell ref="D91:D110"/>
    <mergeCell ref="H100:H105"/>
    <mergeCell ref="G100:G105"/>
    <mergeCell ref="F100:F105"/>
    <mergeCell ref="E100:E105"/>
    <mergeCell ref="H91:H95"/>
    <mergeCell ref="H96:H99"/>
    <mergeCell ref="C89:C90"/>
    <mergeCell ref="C100:C105"/>
    <mergeCell ref="E89:E90"/>
    <mergeCell ref="F89:F90"/>
    <mergeCell ref="G89:G90"/>
    <mergeCell ref="E145:G145"/>
    <mergeCell ref="E146:G146"/>
    <mergeCell ref="E147:G147"/>
    <mergeCell ref="E148:G148"/>
    <mergeCell ref="E149:G149"/>
    <mergeCell ref="E150:G150"/>
    <mergeCell ref="E154:G154"/>
    <mergeCell ref="H145:M145"/>
    <mergeCell ref="H146:M146"/>
    <mergeCell ref="H147:M147"/>
    <mergeCell ref="H148:M148"/>
    <mergeCell ref="H149:M149"/>
    <mergeCell ref="H150:M150"/>
    <mergeCell ref="H154:M154"/>
    <mergeCell ref="E151:G151"/>
    <mergeCell ref="E152:G152"/>
    <mergeCell ref="H151:M151"/>
    <mergeCell ref="H152:M152"/>
    <mergeCell ref="H153:M153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99"/>
  <sheetViews>
    <sheetView zoomScale="60" zoomScaleNormal="60" workbookViewId="0">
      <pane ySplit="3" topLeftCell="A79" activePane="bottomLeft" state="frozen"/>
      <selection activeCell="K1" sqref="K1"/>
      <selection pane="bottomLeft" activeCell="H96" sqref="H96"/>
    </sheetView>
  </sheetViews>
  <sheetFormatPr defaultColWidth="9" defaultRowHeight="16" customHeight="1" x14ac:dyDescent="0.2"/>
  <cols>
    <col min="1" max="1" width="1.7265625" style="1" customWidth="1"/>
    <col min="2" max="3" width="3.7265625" style="1" customWidth="1"/>
    <col min="4" max="5" width="6.36328125" style="1" customWidth="1"/>
    <col min="6" max="6" width="13.36328125" style="1" customWidth="1"/>
    <col min="7" max="7" width="26.26953125" style="1" customWidth="1"/>
    <col min="8" max="8" width="30" style="1" customWidth="1"/>
    <col min="9" max="9" width="18.90625" style="1" customWidth="1"/>
    <col min="10" max="10" width="5.08984375" style="31" bestFit="1" customWidth="1"/>
    <col min="11" max="11" width="4.08984375" style="1" customWidth="1"/>
    <col min="12" max="12" width="5.08984375" style="31" customWidth="1"/>
    <col min="13" max="13" width="6.08984375" style="1" customWidth="1"/>
    <col min="14" max="14" width="48.453125" style="32" customWidth="1"/>
    <col min="15" max="17" width="8.1796875" style="1" bestFit="1" customWidth="1"/>
    <col min="18" max="21" width="7" style="1" customWidth="1"/>
    <col min="22" max="22" width="8.1796875" style="1" bestFit="1" customWidth="1"/>
    <col min="23" max="31" width="7" style="1" customWidth="1"/>
    <col min="32" max="32" width="8.7265625" style="1" bestFit="1" customWidth="1"/>
    <col min="33" max="16384" width="9" style="1"/>
  </cols>
  <sheetData>
    <row r="2" spans="2:32" ht="35.25" customHeight="1" thickBot="1" x14ac:dyDescent="0.25">
      <c r="D2" s="761" t="s">
        <v>110</v>
      </c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2:32" ht="16" customHeight="1" thickTop="1" thickBot="1" x14ac:dyDescent="0.25">
      <c r="C3" s="2"/>
      <c r="D3" s="912" t="s">
        <v>0</v>
      </c>
      <c r="E3" s="912"/>
      <c r="F3" s="3" t="s">
        <v>6</v>
      </c>
      <c r="G3" s="3" t="s">
        <v>1</v>
      </c>
      <c r="H3" s="3" t="s">
        <v>2</v>
      </c>
      <c r="I3" s="3" t="s">
        <v>3</v>
      </c>
      <c r="J3" s="796" t="s">
        <v>4</v>
      </c>
      <c r="K3" s="796"/>
      <c r="L3" s="796"/>
      <c r="M3" s="796"/>
      <c r="N3" s="4" t="s">
        <v>5</v>
      </c>
      <c r="O3" s="1" t="s">
        <v>60</v>
      </c>
      <c r="P3" s="1" t="s">
        <v>61</v>
      </c>
      <c r="Q3" s="1" t="s">
        <v>68</v>
      </c>
      <c r="R3" s="1" t="s">
        <v>138</v>
      </c>
      <c r="S3" s="1" t="s">
        <v>78</v>
      </c>
      <c r="T3" s="1" t="s">
        <v>99</v>
      </c>
      <c r="U3" s="1" t="s">
        <v>118</v>
      </c>
      <c r="V3" s="1" t="s">
        <v>128</v>
      </c>
      <c r="W3" s="1" t="s">
        <v>136</v>
      </c>
      <c r="X3" s="1" t="s">
        <v>191</v>
      </c>
      <c r="Y3" s="1" t="s">
        <v>65</v>
      </c>
      <c r="Z3" s="1" t="s">
        <v>137</v>
      </c>
      <c r="AA3" s="1" t="s">
        <v>183</v>
      </c>
      <c r="AB3" s="1" t="s">
        <v>224</v>
      </c>
      <c r="AC3" s="1" t="s">
        <v>225</v>
      </c>
      <c r="AD3" s="1" t="s">
        <v>226</v>
      </c>
      <c r="AE3" s="1" t="s">
        <v>42</v>
      </c>
    </row>
    <row r="4" spans="2:32" ht="16.5" customHeight="1" thickTop="1" x14ac:dyDescent="0.2">
      <c r="B4" s="1">
        <v>1</v>
      </c>
      <c r="C4" s="716">
        <v>1</v>
      </c>
      <c r="D4" s="724" t="s">
        <v>50</v>
      </c>
      <c r="E4" s="740" t="s">
        <v>51</v>
      </c>
      <c r="F4" s="740" t="s">
        <v>55</v>
      </c>
      <c r="G4" s="930" t="s">
        <v>284</v>
      </c>
      <c r="H4" s="779" t="s">
        <v>86</v>
      </c>
      <c r="I4" s="5" t="s">
        <v>52</v>
      </c>
      <c r="J4" s="6">
        <v>10</v>
      </c>
      <c r="K4" s="7" t="s">
        <v>7</v>
      </c>
      <c r="L4" s="8">
        <v>0</v>
      </c>
      <c r="M4" s="9" t="s">
        <v>8</v>
      </c>
      <c r="N4" s="122" t="s">
        <v>63</v>
      </c>
      <c r="O4" s="1">
        <v>2</v>
      </c>
      <c r="P4" s="1">
        <v>4</v>
      </c>
      <c r="Q4" s="1">
        <v>1</v>
      </c>
      <c r="U4" s="121"/>
      <c r="V4" s="121"/>
      <c r="W4" s="121"/>
      <c r="X4" s="121"/>
      <c r="Y4" s="1">
        <v>3</v>
      </c>
      <c r="AF4" s="1">
        <f t="shared" ref="AF4:AF87" si="0">SUM(O4:AE4)</f>
        <v>10</v>
      </c>
    </row>
    <row r="5" spans="2:32" ht="16.5" customHeight="1" x14ac:dyDescent="0.2">
      <c r="B5" s="1">
        <v>2</v>
      </c>
      <c r="C5" s="716"/>
      <c r="D5" s="725"/>
      <c r="E5" s="721"/>
      <c r="F5" s="721"/>
      <c r="G5" s="919"/>
      <c r="H5" s="741"/>
      <c r="I5" s="11" t="s">
        <v>53</v>
      </c>
      <c r="J5" s="12">
        <v>10</v>
      </c>
      <c r="K5" s="13" t="s">
        <v>7</v>
      </c>
      <c r="L5" s="14">
        <v>0</v>
      </c>
      <c r="M5" s="15" t="s">
        <v>8</v>
      </c>
      <c r="N5" s="123" t="s">
        <v>64</v>
      </c>
      <c r="O5" s="1">
        <v>1</v>
      </c>
      <c r="P5" s="1">
        <v>1</v>
      </c>
      <c r="Q5" s="1">
        <v>4</v>
      </c>
      <c r="U5" s="121"/>
      <c r="V5" s="121"/>
      <c r="W5" s="121"/>
      <c r="X5" s="121"/>
      <c r="Y5" s="1">
        <v>4</v>
      </c>
      <c r="AF5" s="1">
        <f t="shared" si="0"/>
        <v>10</v>
      </c>
    </row>
    <row r="6" spans="2:32" ht="16" customHeight="1" x14ac:dyDescent="0.2">
      <c r="B6" s="1">
        <v>3</v>
      </c>
      <c r="C6" s="716"/>
      <c r="D6" s="725"/>
      <c r="E6" s="721"/>
      <c r="F6" s="721"/>
      <c r="G6" s="919"/>
      <c r="H6" s="741"/>
      <c r="I6" s="17" t="s">
        <v>71</v>
      </c>
      <c r="J6" s="18">
        <v>1</v>
      </c>
      <c r="K6" s="19" t="s">
        <v>7</v>
      </c>
      <c r="L6" s="20">
        <v>1</v>
      </c>
      <c r="M6" s="17" t="s">
        <v>12</v>
      </c>
      <c r="N6" s="124" t="s">
        <v>60</v>
      </c>
      <c r="O6" s="1">
        <v>1</v>
      </c>
      <c r="U6" s="121"/>
      <c r="V6" s="121"/>
      <c r="W6" s="121"/>
      <c r="X6" s="121"/>
      <c r="AF6" s="1">
        <f t="shared" si="0"/>
        <v>1</v>
      </c>
    </row>
    <row r="7" spans="2:32" ht="16" customHeight="1" thickBot="1" x14ac:dyDescent="0.25">
      <c r="B7" s="1">
        <v>4</v>
      </c>
      <c r="C7" s="716"/>
      <c r="D7" s="725"/>
      <c r="E7" s="721"/>
      <c r="F7" s="721"/>
      <c r="G7" s="919"/>
      <c r="H7" s="741"/>
      <c r="I7" s="139" t="s">
        <v>71</v>
      </c>
      <c r="J7" s="22">
        <v>0</v>
      </c>
      <c r="K7" s="23" t="s">
        <v>7</v>
      </c>
      <c r="L7" s="24">
        <v>1</v>
      </c>
      <c r="M7" s="139" t="s">
        <v>11</v>
      </c>
      <c r="N7" s="125" t="s">
        <v>202</v>
      </c>
      <c r="U7" s="121"/>
      <c r="V7" s="121"/>
      <c r="W7" s="121"/>
      <c r="X7" s="121"/>
      <c r="AF7" s="1">
        <f t="shared" si="0"/>
        <v>0</v>
      </c>
    </row>
    <row r="8" spans="2:32" ht="16" customHeight="1" thickTop="1" x14ac:dyDescent="0.2">
      <c r="B8" s="1">
        <v>5</v>
      </c>
      <c r="C8" s="716">
        <v>2</v>
      </c>
      <c r="D8" s="724" t="s">
        <v>70</v>
      </c>
      <c r="E8" s="902" t="s">
        <v>40</v>
      </c>
      <c r="F8" s="902" t="s">
        <v>20</v>
      </c>
      <c r="G8" s="901" t="s">
        <v>143</v>
      </c>
      <c r="H8" s="900" t="s">
        <v>1862</v>
      </c>
      <c r="I8" s="54" t="s">
        <v>39</v>
      </c>
      <c r="J8" s="55">
        <v>19</v>
      </c>
      <c r="K8" s="56" t="s">
        <v>69</v>
      </c>
      <c r="L8" s="57">
        <v>1</v>
      </c>
      <c r="M8" s="54" t="s">
        <v>8</v>
      </c>
      <c r="N8" s="58" t="s">
        <v>76</v>
      </c>
      <c r="O8" s="1">
        <v>8</v>
      </c>
      <c r="P8" s="1">
        <v>2</v>
      </c>
      <c r="Q8" s="1">
        <v>8</v>
      </c>
      <c r="V8" s="121"/>
      <c r="W8" s="121"/>
      <c r="X8" s="121"/>
      <c r="Y8" s="1">
        <v>1</v>
      </c>
      <c r="AF8" s="1">
        <f t="shared" si="0"/>
        <v>19</v>
      </c>
    </row>
    <row r="9" spans="2:32" ht="16" customHeight="1" x14ac:dyDescent="0.2">
      <c r="B9" s="1">
        <v>6</v>
      </c>
      <c r="C9" s="716"/>
      <c r="D9" s="725"/>
      <c r="E9" s="785"/>
      <c r="F9" s="785"/>
      <c r="G9" s="897"/>
      <c r="H9" s="894"/>
      <c r="I9" s="45" t="s">
        <v>39</v>
      </c>
      <c r="J9" s="46">
        <v>1</v>
      </c>
      <c r="K9" s="47" t="s">
        <v>7</v>
      </c>
      <c r="L9" s="48">
        <v>0</v>
      </c>
      <c r="M9" s="45" t="s">
        <v>8</v>
      </c>
      <c r="N9" s="21" t="s">
        <v>65</v>
      </c>
      <c r="V9" s="121"/>
      <c r="W9" s="121"/>
      <c r="X9" s="121"/>
      <c r="Y9" s="1">
        <v>1</v>
      </c>
      <c r="AF9" s="1">
        <f t="shared" si="0"/>
        <v>1</v>
      </c>
    </row>
    <row r="10" spans="2:32" ht="16" customHeight="1" x14ac:dyDescent="0.2">
      <c r="B10" s="1">
        <v>7</v>
      </c>
      <c r="C10" s="716"/>
      <c r="D10" s="725"/>
      <c r="E10" s="785"/>
      <c r="F10" s="785"/>
      <c r="G10" s="897"/>
      <c r="H10" s="894"/>
      <c r="I10" s="45" t="s">
        <v>39</v>
      </c>
      <c r="J10" s="46">
        <v>7</v>
      </c>
      <c r="K10" s="47" t="s">
        <v>7</v>
      </c>
      <c r="L10" s="48">
        <v>2</v>
      </c>
      <c r="M10" s="45" t="s">
        <v>8</v>
      </c>
      <c r="N10" s="21" t="s">
        <v>66</v>
      </c>
      <c r="O10" s="1">
        <v>1</v>
      </c>
      <c r="Q10" s="1">
        <v>6</v>
      </c>
      <c r="V10" s="121"/>
      <c r="W10" s="121"/>
      <c r="X10" s="121"/>
      <c r="AF10" s="1">
        <f t="shared" si="0"/>
        <v>7</v>
      </c>
    </row>
    <row r="11" spans="2:32" ht="16" customHeight="1" x14ac:dyDescent="0.2">
      <c r="B11" s="1">
        <v>8</v>
      </c>
      <c r="C11" s="716"/>
      <c r="D11" s="725"/>
      <c r="E11" s="786"/>
      <c r="F11" s="786"/>
      <c r="G11" s="898"/>
      <c r="H11" s="895"/>
      <c r="I11" s="92" t="s">
        <v>39</v>
      </c>
      <c r="J11" s="93">
        <v>5</v>
      </c>
      <c r="K11" s="94" t="s">
        <v>7</v>
      </c>
      <c r="L11" s="95">
        <v>0</v>
      </c>
      <c r="M11" s="92" t="s">
        <v>8</v>
      </c>
      <c r="N11" s="96" t="s">
        <v>67</v>
      </c>
      <c r="O11" s="1">
        <v>2</v>
      </c>
      <c r="P11" s="1">
        <v>3</v>
      </c>
      <c r="V11" s="121"/>
      <c r="W11" s="121"/>
      <c r="X11" s="121"/>
      <c r="AF11" s="1">
        <f t="shared" si="0"/>
        <v>5</v>
      </c>
    </row>
    <row r="12" spans="2:32" ht="16" customHeight="1" x14ac:dyDescent="0.2">
      <c r="B12" s="1">
        <v>9</v>
      </c>
      <c r="C12" s="716">
        <v>3</v>
      </c>
      <c r="D12" s="725"/>
      <c r="E12" s="791" t="s">
        <v>57</v>
      </c>
      <c r="F12" s="791" t="s">
        <v>23</v>
      </c>
      <c r="G12" s="909" t="s">
        <v>56</v>
      </c>
      <c r="H12" s="931" t="s">
        <v>1861</v>
      </c>
      <c r="I12" s="40" t="s">
        <v>38</v>
      </c>
      <c r="J12" s="41">
        <v>2</v>
      </c>
      <c r="K12" s="42" t="s">
        <v>7</v>
      </c>
      <c r="L12" s="43">
        <v>1</v>
      </c>
      <c r="M12" s="40" t="s">
        <v>8</v>
      </c>
      <c r="N12" s="44" t="s">
        <v>75</v>
      </c>
      <c r="O12" s="1">
        <v>1</v>
      </c>
      <c r="P12" s="1">
        <v>1</v>
      </c>
      <c r="V12" s="121"/>
      <c r="W12" s="121"/>
      <c r="X12" s="121"/>
      <c r="AF12" s="1">
        <f t="shared" si="0"/>
        <v>2</v>
      </c>
    </row>
    <row r="13" spans="2:32" ht="16" customHeight="1" x14ac:dyDescent="0.2">
      <c r="B13" s="1">
        <v>10</v>
      </c>
      <c r="C13" s="716"/>
      <c r="D13" s="725"/>
      <c r="E13" s="792"/>
      <c r="F13" s="792"/>
      <c r="G13" s="910"/>
      <c r="H13" s="932"/>
      <c r="I13" s="45" t="s">
        <v>72</v>
      </c>
      <c r="J13" s="46">
        <v>5</v>
      </c>
      <c r="K13" s="47" t="s">
        <v>7</v>
      </c>
      <c r="L13" s="48">
        <v>2</v>
      </c>
      <c r="M13" s="45" t="s">
        <v>8</v>
      </c>
      <c r="N13" s="21" t="s">
        <v>79</v>
      </c>
      <c r="O13" s="1">
        <v>2</v>
      </c>
      <c r="P13" s="1">
        <v>2</v>
      </c>
      <c r="V13" s="121"/>
      <c r="W13" s="121"/>
      <c r="X13" s="121"/>
      <c r="Y13" s="1">
        <v>1</v>
      </c>
      <c r="AF13" s="1">
        <f t="shared" si="0"/>
        <v>5</v>
      </c>
    </row>
    <row r="14" spans="2:32" ht="16" customHeight="1" x14ac:dyDescent="0.2">
      <c r="B14" s="1">
        <v>11</v>
      </c>
      <c r="C14" s="716"/>
      <c r="D14" s="725"/>
      <c r="E14" s="792"/>
      <c r="F14" s="792"/>
      <c r="G14" s="910"/>
      <c r="H14" s="932"/>
      <c r="I14" s="45" t="s">
        <v>39</v>
      </c>
      <c r="J14" s="46">
        <v>2</v>
      </c>
      <c r="K14" s="47" t="s">
        <v>7</v>
      </c>
      <c r="L14" s="48">
        <v>3</v>
      </c>
      <c r="M14" s="45" t="s">
        <v>11</v>
      </c>
      <c r="N14" s="21" t="s">
        <v>75</v>
      </c>
      <c r="O14" s="1">
        <v>1</v>
      </c>
      <c r="P14" s="1">
        <v>1</v>
      </c>
      <c r="V14" s="121"/>
      <c r="W14" s="121"/>
      <c r="X14" s="121"/>
      <c r="AF14" s="1">
        <f t="shared" si="0"/>
        <v>2</v>
      </c>
    </row>
    <row r="15" spans="2:32" ht="16" customHeight="1" x14ac:dyDescent="0.2">
      <c r="B15" s="1">
        <v>12</v>
      </c>
      <c r="C15" s="716"/>
      <c r="D15" s="725"/>
      <c r="E15" s="793"/>
      <c r="F15" s="793"/>
      <c r="G15" s="927"/>
      <c r="H15" s="933"/>
      <c r="I15" s="92" t="s">
        <v>73</v>
      </c>
      <c r="J15" s="93">
        <v>6</v>
      </c>
      <c r="K15" s="94" t="s">
        <v>7</v>
      </c>
      <c r="L15" s="95">
        <v>3</v>
      </c>
      <c r="M15" s="92" t="s">
        <v>8</v>
      </c>
      <c r="N15" s="96" t="s">
        <v>77</v>
      </c>
      <c r="O15" s="1">
        <v>3</v>
      </c>
      <c r="P15" s="1">
        <v>2</v>
      </c>
      <c r="S15" s="1">
        <v>1</v>
      </c>
      <c r="V15" s="121"/>
      <c r="W15" s="121"/>
      <c r="X15" s="121"/>
      <c r="AF15" s="1">
        <f t="shared" si="0"/>
        <v>6</v>
      </c>
    </row>
    <row r="16" spans="2:32" ht="16" customHeight="1" x14ac:dyDescent="0.2">
      <c r="B16" s="1">
        <v>13</v>
      </c>
      <c r="C16" s="716">
        <v>4</v>
      </c>
      <c r="D16" s="725"/>
      <c r="E16" s="784" t="s">
        <v>59</v>
      </c>
      <c r="F16" s="784" t="s">
        <v>20</v>
      </c>
      <c r="G16" s="896" t="s">
        <v>58</v>
      </c>
      <c r="H16" s="936" t="s">
        <v>1863</v>
      </c>
      <c r="I16" s="138" t="s">
        <v>71</v>
      </c>
      <c r="J16" s="114">
        <v>0</v>
      </c>
      <c r="K16" s="115" t="s">
        <v>7</v>
      </c>
      <c r="L16" s="116">
        <v>2</v>
      </c>
      <c r="M16" s="138" t="s">
        <v>11</v>
      </c>
      <c r="N16" s="117" t="s">
        <v>7</v>
      </c>
      <c r="V16" s="121"/>
      <c r="W16" s="121"/>
      <c r="X16" s="121"/>
      <c r="AF16" s="1">
        <f t="shared" si="0"/>
        <v>0</v>
      </c>
    </row>
    <row r="17" spans="2:32" ht="16" customHeight="1" x14ac:dyDescent="0.2">
      <c r="B17" s="1">
        <v>14</v>
      </c>
      <c r="C17" s="716"/>
      <c r="D17" s="725"/>
      <c r="E17" s="785"/>
      <c r="F17" s="785"/>
      <c r="G17" s="897"/>
      <c r="H17" s="937"/>
      <c r="I17" s="45" t="s">
        <v>71</v>
      </c>
      <c r="J17" s="46">
        <v>0</v>
      </c>
      <c r="K17" s="47" t="s">
        <v>7</v>
      </c>
      <c r="L17" s="48">
        <v>2</v>
      </c>
      <c r="M17" s="45" t="s">
        <v>11</v>
      </c>
      <c r="N17" s="21" t="s">
        <v>7</v>
      </c>
      <c r="V17" s="121"/>
      <c r="W17" s="121"/>
      <c r="X17" s="121"/>
      <c r="AF17" s="1">
        <f t="shared" si="0"/>
        <v>0</v>
      </c>
    </row>
    <row r="18" spans="2:32" ht="16" customHeight="1" thickBot="1" x14ac:dyDescent="0.25">
      <c r="B18" s="1">
        <v>15</v>
      </c>
      <c r="C18" s="716"/>
      <c r="D18" s="726"/>
      <c r="E18" s="934"/>
      <c r="F18" s="934"/>
      <c r="G18" s="935"/>
      <c r="H18" s="938"/>
      <c r="I18" s="49" t="s">
        <v>71</v>
      </c>
      <c r="J18" s="50">
        <v>2</v>
      </c>
      <c r="K18" s="51" t="s">
        <v>7</v>
      </c>
      <c r="L18" s="52">
        <v>1</v>
      </c>
      <c r="M18" s="49" t="s">
        <v>8</v>
      </c>
      <c r="N18" s="53" t="s">
        <v>80</v>
      </c>
      <c r="O18" s="1">
        <v>2</v>
      </c>
      <c r="V18" s="121"/>
      <c r="W18" s="121"/>
      <c r="X18" s="121"/>
      <c r="AF18" s="1">
        <f t="shared" si="0"/>
        <v>2</v>
      </c>
    </row>
    <row r="19" spans="2:32" ht="16" customHeight="1" thickTop="1" x14ac:dyDescent="0.2">
      <c r="B19" s="1">
        <v>16</v>
      </c>
      <c r="C19" s="716">
        <v>5</v>
      </c>
      <c r="D19" s="724" t="s">
        <v>90</v>
      </c>
      <c r="E19" s="848" t="s">
        <v>89</v>
      </c>
      <c r="F19" s="848" t="s">
        <v>15</v>
      </c>
      <c r="G19" s="847" t="s">
        <v>88</v>
      </c>
      <c r="H19" s="870" t="s">
        <v>87</v>
      </c>
      <c r="I19" s="5" t="s">
        <v>81</v>
      </c>
      <c r="J19" s="6">
        <v>0</v>
      </c>
      <c r="K19" s="7" t="s">
        <v>7</v>
      </c>
      <c r="L19" s="8">
        <v>1</v>
      </c>
      <c r="M19" s="5" t="s">
        <v>11</v>
      </c>
      <c r="N19" s="122" t="s">
        <v>7</v>
      </c>
      <c r="V19" s="121"/>
      <c r="W19" s="121"/>
      <c r="X19" s="121"/>
      <c r="AF19" s="1">
        <f t="shared" si="0"/>
        <v>0</v>
      </c>
    </row>
    <row r="20" spans="2:32" ht="16" customHeight="1" x14ac:dyDescent="0.2">
      <c r="B20" s="1">
        <v>17</v>
      </c>
      <c r="C20" s="716"/>
      <c r="D20" s="725"/>
      <c r="E20" s="776"/>
      <c r="F20" s="776"/>
      <c r="G20" s="845"/>
      <c r="H20" s="869"/>
      <c r="I20" s="17" t="s">
        <v>84</v>
      </c>
      <c r="J20" s="18">
        <v>3</v>
      </c>
      <c r="K20" s="19" t="s">
        <v>7</v>
      </c>
      <c r="L20" s="20">
        <v>1</v>
      </c>
      <c r="M20" s="17" t="s">
        <v>8</v>
      </c>
      <c r="N20" s="124" t="s">
        <v>91</v>
      </c>
      <c r="O20" s="1">
        <v>1</v>
      </c>
      <c r="P20" s="1">
        <v>2</v>
      </c>
      <c r="V20" s="121"/>
      <c r="W20" s="121"/>
      <c r="X20" s="121"/>
      <c r="AF20" s="1">
        <f t="shared" si="0"/>
        <v>3</v>
      </c>
    </row>
    <row r="21" spans="2:32" ht="16" customHeight="1" x14ac:dyDescent="0.2">
      <c r="B21" s="1">
        <v>18</v>
      </c>
      <c r="C21" s="716"/>
      <c r="D21" s="725"/>
      <c r="E21" s="776"/>
      <c r="F21" s="776"/>
      <c r="G21" s="845"/>
      <c r="H21" s="869"/>
      <c r="I21" s="17" t="s">
        <v>85</v>
      </c>
      <c r="J21" s="18">
        <v>7</v>
      </c>
      <c r="K21" s="19" t="s">
        <v>7</v>
      </c>
      <c r="L21" s="20">
        <v>0</v>
      </c>
      <c r="M21" s="17" t="s">
        <v>8</v>
      </c>
      <c r="N21" s="124" t="s">
        <v>92</v>
      </c>
      <c r="O21" s="1">
        <v>4</v>
      </c>
      <c r="P21" s="1">
        <v>1</v>
      </c>
      <c r="Q21" s="1">
        <v>1</v>
      </c>
      <c r="V21" s="121"/>
      <c r="W21" s="121"/>
      <c r="X21" s="121"/>
      <c r="Y21" s="1">
        <v>1</v>
      </c>
      <c r="AF21" s="1">
        <f t="shared" si="0"/>
        <v>7</v>
      </c>
    </row>
    <row r="22" spans="2:32" ht="16" customHeight="1" x14ac:dyDescent="0.2">
      <c r="B22" s="1">
        <v>19</v>
      </c>
      <c r="C22" s="716"/>
      <c r="D22" s="725"/>
      <c r="E22" s="776"/>
      <c r="F22" s="776"/>
      <c r="G22" s="845"/>
      <c r="H22" s="869"/>
      <c r="I22" s="17" t="s">
        <v>83</v>
      </c>
      <c r="J22" s="18">
        <v>2</v>
      </c>
      <c r="K22" s="19" t="s">
        <v>7</v>
      </c>
      <c r="L22" s="20">
        <v>1</v>
      </c>
      <c r="M22" s="17" t="s">
        <v>8</v>
      </c>
      <c r="N22" s="124" t="s">
        <v>93</v>
      </c>
      <c r="P22" s="1">
        <v>1</v>
      </c>
      <c r="V22" s="121"/>
      <c r="W22" s="121"/>
      <c r="X22" s="121"/>
      <c r="Y22" s="1">
        <v>1</v>
      </c>
      <c r="AF22" s="1">
        <f t="shared" si="0"/>
        <v>2</v>
      </c>
    </row>
    <row r="23" spans="2:32" ht="16" customHeight="1" x14ac:dyDescent="0.2">
      <c r="B23" s="1">
        <v>20</v>
      </c>
      <c r="C23" s="716"/>
      <c r="D23" s="725"/>
      <c r="E23" s="776"/>
      <c r="F23" s="776"/>
      <c r="G23" s="845"/>
      <c r="H23" s="869"/>
      <c r="I23" s="81" t="s">
        <v>82</v>
      </c>
      <c r="J23" s="82">
        <v>0</v>
      </c>
      <c r="K23" s="83" t="s">
        <v>7</v>
      </c>
      <c r="L23" s="84">
        <v>2</v>
      </c>
      <c r="M23" s="81" t="s">
        <v>11</v>
      </c>
      <c r="N23" s="126" t="s">
        <v>7</v>
      </c>
      <c r="V23" s="121"/>
      <c r="W23" s="121"/>
      <c r="X23" s="121"/>
      <c r="AF23" s="1">
        <f t="shared" si="0"/>
        <v>0</v>
      </c>
    </row>
    <row r="24" spans="2:32" ht="16" customHeight="1" x14ac:dyDescent="0.2">
      <c r="B24" s="1">
        <v>21</v>
      </c>
      <c r="C24" s="716">
        <v>6</v>
      </c>
      <c r="D24" s="725"/>
      <c r="E24" s="784" t="s">
        <v>27</v>
      </c>
      <c r="F24" s="784" t="s">
        <v>23</v>
      </c>
      <c r="G24" s="896" t="s">
        <v>94</v>
      </c>
      <c r="H24" s="936" t="s">
        <v>1864</v>
      </c>
      <c r="I24" s="138" t="s">
        <v>43</v>
      </c>
      <c r="J24" s="114">
        <v>9</v>
      </c>
      <c r="K24" s="115" t="s">
        <v>7</v>
      </c>
      <c r="L24" s="116">
        <v>0</v>
      </c>
      <c r="M24" s="138" t="s">
        <v>8</v>
      </c>
      <c r="N24" s="117" t="s">
        <v>95</v>
      </c>
      <c r="O24" s="1">
        <v>4</v>
      </c>
      <c r="P24" s="1">
        <v>4</v>
      </c>
      <c r="T24" s="1">
        <v>1</v>
      </c>
      <c r="V24" s="121"/>
      <c r="W24" s="121"/>
      <c r="X24" s="121"/>
      <c r="AF24" s="1">
        <f t="shared" si="0"/>
        <v>9</v>
      </c>
    </row>
    <row r="25" spans="2:32" ht="16" customHeight="1" x14ac:dyDescent="0.2">
      <c r="B25" s="1">
        <v>22</v>
      </c>
      <c r="C25" s="716"/>
      <c r="D25" s="725"/>
      <c r="E25" s="785"/>
      <c r="F25" s="785"/>
      <c r="G25" s="897"/>
      <c r="H25" s="937"/>
      <c r="I25" s="45" t="s">
        <v>43</v>
      </c>
      <c r="J25" s="46">
        <v>4</v>
      </c>
      <c r="K25" s="47" t="s">
        <v>7</v>
      </c>
      <c r="L25" s="48">
        <v>2</v>
      </c>
      <c r="M25" s="45" t="s">
        <v>8</v>
      </c>
      <c r="N25" s="21" t="s">
        <v>96</v>
      </c>
      <c r="O25" s="1">
        <v>1</v>
      </c>
      <c r="P25" s="1">
        <v>1</v>
      </c>
      <c r="Q25" s="1">
        <v>1</v>
      </c>
      <c r="R25" s="1">
        <v>1</v>
      </c>
      <c r="V25" s="121"/>
      <c r="W25" s="121"/>
      <c r="X25" s="121"/>
      <c r="AF25" s="1">
        <f t="shared" si="0"/>
        <v>4</v>
      </c>
    </row>
    <row r="26" spans="2:32" ht="16" customHeight="1" x14ac:dyDescent="0.2">
      <c r="B26" s="1">
        <v>23</v>
      </c>
      <c r="C26" s="716"/>
      <c r="D26" s="725"/>
      <c r="E26" s="785"/>
      <c r="F26" s="785"/>
      <c r="G26" s="897"/>
      <c r="H26" s="937"/>
      <c r="I26" s="45" t="s">
        <v>43</v>
      </c>
      <c r="J26" s="46">
        <v>4</v>
      </c>
      <c r="K26" s="47" t="s">
        <v>7</v>
      </c>
      <c r="L26" s="48">
        <v>2</v>
      </c>
      <c r="M26" s="45" t="s">
        <v>8</v>
      </c>
      <c r="N26" s="21" t="s">
        <v>97</v>
      </c>
      <c r="O26" s="1">
        <v>1</v>
      </c>
      <c r="P26" s="1">
        <v>1</v>
      </c>
      <c r="Q26" s="1">
        <v>1</v>
      </c>
      <c r="S26" s="1">
        <v>1</v>
      </c>
      <c r="V26" s="121"/>
      <c r="W26" s="121"/>
      <c r="X26" s="121"/>
      <c r="AF26" s="1">
        <f t="shared" si="0"/>
        <v>4</v>
      </c>
    </row>
    <row r="27" spans="2:32" ht="16" customHeight="1" x14ac:dyDescent="0.2">
      <c r="B27" s="1">
        <v>24</v>
      </c>
      <c r="C27" s="716"/>
      <c r="D27" s="725"/>
      <c r="E27" s="785"/>
      <c r="F27" s="785"/>
      <c r="G27" s="897"/>
      <c r="H27" s="937"/>
      <c r="I27" s="45" t="s">
        <v>43</v>
      </c>
      <c r="J27" s="46">
        <v>8</v>
      </c>
      <c r="K27" s="47" t="s">
        <v>7</v>
      </c>
      <c r="L27" s="48">
        <v>0</v>
      </c>
      <c r="M27" s="45" t="s">
        <v>8</v>
      </c>
      <c r="N27" s="21" t="s">
        <v>98</v>
      </c>
      <c r="O27" s="1">
        <v>2</v>
      </c>
      <c r="P27" s="1">
        <v>2</v>
      </c>
      <c r="Q27" s="1">
        <v>2</v>
      </c>
      <c r="V27" s="121"/>
      <c r="W27" s="121"/>
      <c r="X27" s="121"/>
      <c r="AE27" s="1">
        <v>2</v>
      </c>
      <c r="AF27" s="1">
        <f t="shared" si="0"/>
        <v>8</v>
      </c>
    </row>
    <row r="28" spans="2:32" ht="16" customHeight="1" x14ac:dyDescent="0.2">
      <c r="B28" s="1">
        <v>25</v>
      </c>
      <c r="C28" s="716"/>
      <c r="D28" s="725"/>
      <c r="E28" s="786"/>
      <c r="F28" s="786"/>
      <c r="G28" s="898"/>
      <c r="H28" s="939"/>
      <c r="I28" s="92" t="s">
        <v>43</v>
      </c>
      <c r="J28" s="93">
        <v>3</v>
      </c>
      <c r="K28" s="94" t="s">
        <v>7</v>
      </c>
      <c r="L28" s="95">
        <v>1</v>
      </c>
      <c r="M28" s="92" t="s">
        <v>8</v>
      </c>
      <c r="N28" s="96" t="s">
        <v>114</v>
      </c>
      <c r="P28" s="1">
        <v>2</v>
      </c>
      <c r="V28" s="121"/>
      <c r="W28" s="121"/>
      <c r="X28" s="121"/>
      <c r="Y28" s="1">
        <v>1</v>
      </c>
      <c r="AF28" s="1">
        <f t="shared" si="0"/>
        <v>3</v>
      </c>
    </row>
    <row r="29" spans="2:32" ht="16" customHeight="1" x14ac:dyDescent="0.2">
      <c r="B29" s="1">
        <v>26</v>
      </c>
      <c r="C29" s="716">
        <v>7</v>
      </c>
      <c r="D29" s="725"/>
      <c r="E29" s="791" t="s">
        <v>101</v>
      </c>
      <c r="F29" s="791" t="s">
        <v>23</v>
      </c>
      <c r="G29" s="909" t="s">
        <v>100</v>
      </c>
      <c r="H29" s="931" t="s">
        <v>1865</v>
      </c>
      <c r="I29" s="26" t="s">
        <v>46</v>
      </c>
      <c r="J29" s="27">
        <v>3</v>
      </c>
      <c r="K29" s="1" t="s">
        <v>103</v>
      </c>
      <c r="L29" s="28">
        <v>0</v>
      </c>
      <c r="M29" s="26" t="s">
        <v>104</v>
      </c>
      <c r="N29" s="25" t="s">
        <v>115</v>
      </c>
      <c r="P29" s="1">
        <v>2</v>
      </c>
      <c r="T29" s="1">
        <v>1</v>
      </c>
      <c r="V29" s="121"/>
      <c r="W29" s="121"/>
      <c r="X29" s="121"/>
      <c r="AF29" s="1">
        <f t="shared" si="0"/>
        <v>3</v>
      </c>
    </row>
    <row r="30" spans="2:32" ht="16" customHeight="1" x14ac:dyDescent="0.2">
      <c r="B30" s="1">
        <v>27</v>
      </c>
      <c r="C30" s="716"/>
      <c r="D30" s="725"/>
      <c r="E30" s="792"/>
      <c r="F30" s="792"/>
      <c r="G30" s="910"/>
      <c r="H30" s="932"/>
      <c r="I30" s="45" t="s">
        <v>102</v>
      </c>
      <c r="J30" s="46">
        <v>3</v>
      </c>
      <c r="K30" s="47" t="s">
        <v>103</v>
      </c>
      <c r="L30" s="48">
        <v>0</v>
      </c>
      <c r="M30" s="45" t="s">
        <v>104</v>
      </c>
      <c r="N30" s="21" t="s">
        <v>105</v>
      </c>
      <c r="O30" s="1">
        <v>1</v>
      </c>
      <c r="P30" s="1">
        <v>1</v>
      </c>
      <c r="V30" s="121"/>
      <c r="W30" s="121"/>
      <c r="X30" s="121"/>
      <c r="Z30" s="1">
        <v>1</v>
      </c>
      <c r="AF30" s="1">
        <f t="shared" si="0"/>
        <v>3</v>
      </c>
    </row>
    <row r="31" spans="2:32" ht="16" customHeight="1" x14ac:dyDescent="0.2">
      <c r="B31" s="1">
        <v>28</v>
      </c>
      <c r="C31" s="716"/>
      <c r="D31" s="725"/>
      <c r="E31" s="792"/>
      <c r="F31" s="792"/>
      <c r="G31" s="910"/>
      <c r="H31" s="932"/>
      <c r="I31" s="45" t="s">
        <v>102</v>
      </c>
      <c r="J31" s="46">
        <v>6</v>
      </c>
      <c r="K31" s="47" t="s">
        <v>103</v>
      </c>
      <c r="L31" s="48">
        <v>0</v>
      </c>
      <c r="M31" s="45" t="s">
        <v>104</v>
      </c>
      <c r="N31" s="21" t="s">
        <v>112</v>
      </c>
      <c r="O31" s="1">
        <v>3</v>
      </c>
      <c r="P31" s="1">
        <v>2</v>
      </c>
      <c r="V31" s="121"/>
      <c r="W31" s="121"/>
      <c r="X31" s="121"/>
      <c r="Y31" s="1">
        <v>1</v>
      </c>
      <c r="AF31" s="1">
        <f t="shared" si="0"/>
        <v>6</v>
      </c>
    </row>
    <row r="32" spans="2:32" ht="16" customHeight="1" thickBot="1" x14ac:dyDescent="0.25">
      <c r="B32" s="1">
        <v>29</v>
      </c>
      <c r="C32" s="716"/>
      <c r="D32" s="726"/>
      <c r="E32" s="794"/>
      <c r="F32" s="794"/>
      <c r="G32" s="911"/>
      <c r="H32" s="940"/>
      <c r="I32" s="59" t="s">
        <v>106</v>
      </c>
      <c r="J32" s="60">
        <v>2</v>
      </c>
      <c r="K32" s="61" t="s">
        <v>103</v>
      </c>
      <c r="L32" s="62">
        <v>0</v>
      </c>
      <c r="M32" s="59" t="s">
        <v>8</v>
      </c>
      <c r="N32" s="63" t="s">
        <v>107</v>
      </c>
      <c r="P32" s="1">
        <v>2</v>
      </c>
      <c r="V32" s="121"/>
      <c r="W32" s="121"/>
      <c r="X32" s="121"/>
      <c r="AF32" s="1">
        <f t="shared" si="0"/>
        <v>2</v>
      </c>
    </row>
    <row r="33" spans="2:32" ht="16" customHeight="1" thickTop="1" x14ac:dyDescent="0.2">
      <c r="B33" s="1">
        <v>30</v>
      </c>
      <c r="C33" s="716">
        <v>8</v>
      </c>
      <c r="D33" s="828" t="s">
        <v>21</v>
      </c>
      <c r="E33" s="902" t="s">
        <v>47</v>
      </c>
      <c r="F33" s="902" t="s">
        <v>23</v>
      </c>
      <c r="G33" s="901" t="s">
        <v>109</v>
      </c>
      <c r="H33" s="943" t="s">
        <v>1866</v>
      </c>
      <c r="I33" s="54" t="s">
        <v>46</v>
      </c>
      <c r="J33" s="55">
        <v>1</v>
      </c>
      <c r="K33" s="56" t="s">
        <v>7</v>
      </c>
      <c r="L33" s="57">
        <v>1</v>
      </c>
      <c r="M33" s="54" t="s">
        <v>12</v>
      </c>
      <c r="N33" s="58" t="s">
        <v>113</v>
      </c>
      <c r="V33" s="121"/>
      <c r="W33" s="121"/>
      <c r="X33" s="121"/>
      <c r="Y33" s="1">
        <v>1</v>
      </c>
      <c r="AF33" s="1">
        <f t="shared" si="0"/>
        <v>1</v>
      </c>
    </row>
    <row r="34" spans="2:32" ht="16" customHeight="1" x14ac:dyDescent="0.2">
      <c r="B34" s="1">
        <v>31</v>
      </c>
      <c r="C34" s="716"/>
      <c r="D34" s="829"/>
      <c r="E34" s="785"/>
      <c r="F34" s="785"/>
      <c r="G34" s="897"/>
      <c r="H34" s="937"/>
      <c r="I34" s="45" t="s">
        <v>46</v>
      </c>
      <c r="J34" s="46">
        <v>7</v>
      </c>
      <c r="K34" s="47" t="s">
        <v>7</v>
      </c>
      <c r="L34" s="48">
        <v>0</v>
      </c>
      <c r="M34" s="45" t="s">
        <v>8</v>
      </c>
      <c r="N34" s="21" t="s">
        <v>119</v>
      </c>
      <c r="P34" s="1">
        <v>4</v>
      </c>
      <c r="Q34" s="1">
        <v>1</v>
      </c>
      <c r="R34" s="1">
        <v>1</v>
      </c>
      <c r="V34" s="121"/>
      <c r="W34" s="121"/>
      <c r="X34" s="121"/>
      <c r="Y34" s="1">
        <v>1</v>
      </c>
      <c r="AF34" s="1">
        <f t="shared" si="0"/>
        <v>7</v>
      </c>
    </row>
    <row r="35" spans="2:32" ht="16" customHeight="1" x14ac:dyDescent="0.2">
      <c r="B35" s="1">
        <v>32</v>
      </c>
      <c r="C35" s="716"/>
      <c r="D35" s="829"/>
      <c r="E35" s="785"/>
      <c r="F35" s="785"/>
      <c r="G35" s="897"/>
      <c r="H35" s="937"/>
      <c r="I35" s="45" t="s">
        <v>108</v>
      </c>
      <c r="J35" s="46">
        <v>4</v>
      </c>
      <c r="K35" s="47" t="s">
        <v>7</v>
      </c>
      <c r="L35" s="48">
        <v>0</v>
      </c>
      <c r="M35" s="45" t="s">
        <v>8</v>
      </c>
      <c r="N35" s="21" t="s">
        <v>116</v>
      </c>
      <c r="O35" s="1">
        <v>1</v>
      </c>
      <c r="P35" s="1">
        <v>1</v>
      </c>
      <c r="T35" s="1">
        <v>2</v>
      </c>
      <c r="V35" s="121"/>
      <c r="W35" s="121"/>
      <c r="X35" s="121"/>
      <c r="AF35" s="1">
        <f t="shared" si="0"/>
        <v>4</v>
      </c>
    </row>
    <row r="36" spans="2:32" ht="16" customHeight="1" x14ac:dyDescent="0.2">
      <c r="B36" s="1">
        <v>33</v>
      </c>
      <c r="C36" s="716"/>
      <c r="D36" s="829"/>
      <c r="E36" s="941"/>
      <c r="F36" s="941"/>
      <c r="G36" s="942"/>
      <c r="H36" s="944"/>
      <c r="I36" s="97" t="s">
        <v>46</v>
      </c>
      <c r="J36" s="98">
        <v>3</v>
      </c>
      <c r="K36" s="99" t="s">
        <v>7</v>
      </c>
      <c r="L36" s="100">
        <v>0</v>
      </c>
      <c r="M36" s="97" t="s">
        <v>8</v>
      </c>
      <c r="N36" s="16" t="s">
        <v>117</v>
      </c>
      <c r="P36" s="1">
        <v>2</v>
      </c>
      <c r="U36" s="1">
        <v>1</v>
      </c>
      <c r="V36" s="121"/>
      <c r="W36" s="121"/>
      <c r="X36" s="121"/>
      <c r="AF36" s="1">
        <f t="shared" si="0"/>
        <v>3</v>
      </c>
    </row>
    <row r="37" spans="2:32" ht="16" customHeight="1" x14ac:dyDescent="0.2">
      <c r="B37" s="1">
        <v>34</v>
      </c>
      <c r="C37" s="716">
        <v>9</v>
      </c>
      <c r="D37" s="829"/>
      <c r="E37" s="784" t="s">
        <v>49</v>
      </c>
      <c r="F37" s="784" t="s">
        <v>23</v>
      </c>
      <c r="G37" s="896" t="s">
        <v>111</v>
      </c>
      <c r="H37" s="936" t="s">
        <v>1867</v>
      </c>
      <c r="I37" s="138" t="s">
        <v>52</v>
      </c>
      <c r="J37" s="114">
        <v>2</v>
      </c>
      <c r="K37" s="115" t="s">
        <v>7</v>
      </c>
      <c r="L37" s="116">
        <v>0</v>
      </c>
      <c r="M37" s="138" t="s">
        <v>8</v>
      </c>
      <c r="N37" s="117" t="s">
        <v>120</v>
      </c>
      <c r="P37" s="1">
        <v>1</v>
      </c>
      <c r="Q37" s="1">
        <v>1</v>
      </c>
      <c r="V37" s="121"/>
      <c r="W37" s="121"/>
      <c r="X37" s="121"/>
      <c r="AF37" s="1">
        <f t="shared" si="0"/>
        <v>2</v>
      </c>
    </row>
    <row r="38" spans="2:32" ht="16" customHeight="1" x14ac:dyDescent="0.2">
      <c r="B38" s="1">
        <v>35</v>
      </c>
      <c r="C38" s="716"/>
      <c r="D38" s="829"/>
      <c r="E38" s="785"/>
      <c r="F38" s="785"/>
      <c r="G38" s="897"/>
      <c r="H38" s="937"/>
      <c r="I38" s="45" t="s">
        <v>365</v>
      </c>
      <c r="J38" s="46">
        <v>1</v>
      </c>
      <c r="K38" s="47" t="s">
        <v>7</v>
      </c>
      <c r="L38" s="48">
        <v>0</v>
      </c>
      <c r="M38" s="45" t="s">
        <v>8</v>
      </c>
      <c r="N38" s="21" t="s">
        <v>121</v>
      </c>
      <c r="P38" s="1">
        <v>1</v>
      </c>
      <c r="V38" s="121"/>
      <c r="W38" s="121"/>
      <c r="X38" s="121"/>
      <c r="AF38" s="1">
        <f t="shared" si="0"/>
        <v>1</v>
      </c>
    </row>
    <row r="39" spans="2:32" ht="16" customHeight="1" x14ac:dyDescent="0.2">
      <c r="B39" s="1">
        <v>36</v>
      </c>
      <c r="C39" s="716"/>
      <c r="D39" s="829"/>
      <c r="E39" s="785"/>
      <c r="F39" s="785"/>
      <c r="G39" s="897"/>
      <c r="H39" s="937"/>
      <c r="I39" s="45" t="s">
        <v>124</v>
      </c>
      <c r="J39" s="46">
        <v>0</v>
      </c>
      <c r="K39" s="47" t="s">
        <v>7</v>
      </c>
      <c r="L39" s="48">
        <v>1</v>
      </c>
      <c r="M39" s="45" t="s">
        <v>11</v>
      </c>
      <c r="N39" s="21" t="s">
        <v>7</v>
      </c>
      <c r="V39" s="121"/>
      <c r="W39" s="121"/>
      <c r="X39" s="121"/>
      <c r="AF39" s="1">
        <f t="shared" si="0"/>
        <v>0</v>
      </c>
    </row>
    <row r="40" spans="2:32" ht="16" customHeight="1" thickBot="1" x14ac:dyDescent="0.25">
      <c r="B40" s="1">
        <v>37</v>
      </c>
      <c r="C40" s="716"/>
      <c r="D40" s="830"/>
      <c r="E40" s="934"/>
      <c r="F40" s="934"/>
      <c r="G40" s="935"/>
      <c r="H40" s="938"/>
      <c r="I40" s="49" t="s">
        <v>365</v>
      </c>
      <c r="J40" s="50">
        <v>1</v>
      </c>
      <c r="K40" s="51" t="s">
        <v>7</v>
      </c>
      <c r="L40" s="52">
        <v>1</v>
      </c>
      <c r="M40" s="49" t="s">
        <v>12</v>
      </c>
      <c r="N40" s="53" t="s">
        <v>122</v>
      </c>
      <c r="Q40" s="1">
        <v>1</v>
      </c>
      <c r="V40" s="121"/>
      <c r="W40" s="121"/>
      <c r="X40" s="121"/>
      <c r="AF40" s="1">
        <f t="shared" si="0"/>
        <v>1</v>
      </c>
    </row>
    <row r="41" spans="2:32" ht="16" customHeight="1" thickTop="1" x14ac:dyDescent="0.2">
      <c r="B41" s="1">
        <v>38</v>
      </c>
      <c r="C41" s="716">
        <v>10</v>
      </c>
      <c r="D41" s="724" t="s">
        <v>123</v>
      </c>
      <c r="E41" s="902" t="s">
        <v>27</v>
      </c>
      <c r="F41" s="902" t="s">
        <v>23</v>
      </c>
      <c r="G41" s="901" t="s">
        <v>131</v>
      </c>
      <c r="H41" s="943" t="s">
        <v>1864</v>
      </c>
      <c r="I41" s="54" t="s">
        <v>52</v>
      </c>
      <c r="J41" s="55">
        <v>2</v>
      </c>
      <c r="K41" s="56" t="s">
        <v>7</v>
      </c>
      <c r="L41" s="57">
        <v>2</v>
      </c>
      <c r="M41" s="54" t="s">
        <v>176</v>
      </c>
      <c r="N41" s="58" t="s">
        <v>125</v>
      </c>
      <c r="V41" s="1">
        <v>1</v>
      </c>
      <c r="W41" s="121"/>
      <c r="X41" s="121"/>
      <c r="Y41" s="1">
        <v>1</v>
      </c>
      <c r="AF41" s="1">
        <f t="shared" si="0"/>
        <v>2</v>
      </c>
    </row>
    <row r="42" spans="2:32" ht="16" customHeight="1" x14ac:dyDescent="0.2">
      <c r="B42" s="1">
        <v>39</v>
      </c>
      <c r="C42" s="716"/>
      <c r="D42" s="725"/>
      <c r="E42" s="785"/>
      <c r="F42" s="785"/>
      <c r="G42" s="897"/>
      <c r="H42" s="937"/>
      <c r="I42" s="45" t="s">
        <v>71</v>
      </c>
      <c r="J42" s="46">
        <v>3</v>
      </c>
      <c r="K42" s="47" t="s">
        <v>7</v>
      </c>
      <c r="L42" s="48">
        <v>1</v>
      </c>
      <c r="M42" s="45" t="s">
        <v>8</v>
      </c>
      <c r="N42" s="21" t="s">
        <v>126</v>
      </c>
      <c r="O42" s="1">
        <v>1</v>
      </c>
      <c r="V42" s="1">
        <v>2</v>
      </c>
      <c r="W42" s="121"/>
      <c r="X42" s="121"/>
      <c r="AF42" s="1">
        <f t="shared" si="0"/>
        <v>3</v>
      </c>
    </row>
    <row r="43" spans="2:32" ht="16" customHeight="1" x14ac:dyDescent="0.2">
      <c r="B43" s="1">
        <v>40</v>
      </c>
      <c r="C43" s="716"/>
      <c r="D43" s="725"/>
      <c r="E43" s="785"/>
      <c r="F43" s="785"/>
      <c r="G43" s="897"/>
      <c r="H43" s="937"/>
      <c r="I43" s="45" t="s">
        <v>52</v>
      </c>
      <c r="J43" s="46">
        <v>2</v>
      </c>
      <c r="K43" s="47" t="s">
        <v>7</v>
      </c>
      <c r="L43" s="48">
        <v>1</v>
      </c>
      <c r="M43" s="45" t="s">
        <v>8</v>
      </c>
      <c r="N43" s="21" t="s">
        <v>129</v>
      </c>
      <c r="V43" s="1">
        <v>2</v>
      </c>
      <c r="W43" s="121"/>
      <c r="X43" s="121"/>
      <c r="AF43" s="1">
        <f t="shared" si="0"/>
        <v>2</v>
      </c>
    </row>
    <row r="44" spans="2:32" ht="16" customHeight="1" thickBot="1" x14ac:dyDescent="0.25">
      <c r="B44" s="1">
        <v>41</v>
      </c>
      <c r="C44" s="716"/>
      <c r="D44" s="725"/>
      <c r="E44" s="941"/>
      <c r="F44" s="941"/>
      <c r="G44" s="942"/>
      <c r="H44" s="944"/>
      <c r="I44" s="97" t="s">
        <v>71</v>
      </c>
      <c r="J44" s="98">
        <v>7</v>
      </c>
      <c r="K44" s="99" t="s">
        <v>7</v>
      </c>
      <c r="L44" s="100">
        <v>2</v>
      </c>
      <c r="M44" s="97" t="s">
        <v>8</v>
      </c>
      <c r="N44" s="16" t="s">
        <v>127</v>
      </c>
      <c r="O44" s="1">
        <v>1</v>
      </c>
      <c r="P44" s="1">
        <v>3</v>
      </c>
      <c r="Q44" s="1">
        <v>1</v>
      </c>
      <c r="V44" s="1">
        <v>2</v>
      </c>
      <c r="W44" s="121"/>
      <c r="X44" s="121"/>
      <c r="AF44" s="1">
        <f t="shared" si="0"/>
        <v>7</v>
      </c>
    </row>
    <row r="45" spans="2:32" ht="16" customHeight="1" thickTop="1" x14ac:dyDescent="0.2">
      <c r="B45" s="1">
        <v>42</v>
      </c>
      <c r="C45" s="716">
        <v>11</v>
      </c>
      <c r="D45" s="724" t="s">
        <v>24</v>
      </c>
      <c r="E45" s="798" t="s">
        <v>37</v>
      </c>
      <c r="F45" s="798" t="s">
        <v>142</v>
      </c>
      <c r="G45" s="945" t="s">
        <v>205</v>
      </c>
      <c r="H45" s="946" t="s">
        <v>1864</v>
      </c>
      <c r="I45" s="3" t="s">
        <v>18</v>
      </c>
      <c r="J45" s="89">
        <v>7</v>
      </c>
      <c r="K45" s="90" t="s">
        <v>7</v>
      </c>
      <c r="L45" s="91">
        <v>0</v>
      </c>
      <c r="M45" s="3" t="s">
        <v>8</v>
      </c>
      <c r="N45" s="10" t="s">
        <v>132</v>
      </c>
      <c r="O45" s="1">
        <v>2</v>
      </c>
      <c r="Q45" s="1">
        <v>2</v>
      </c>
      <c r="V45" s="1">
        <v>2</v>
      </c>
      <c r="Y45" s="1">
        <v>1</v>
      </c>
      <c r="AF45" s="1">
        <f t="shared" si="0"/>
        <v>7</v>
      </c>
    </row>
    <row r="46" spans="2:32" ht="16" customHeight="1" x14ac:dyDescent="0.2">
      <c r="B46" s="1">
        <v>43</v>
      </c>
      <c r="C46" s="716"/>
      <c r="D46" s="725"/>
      <c r="E46" s="792"/>
      <c r="F46" s="792"/>
      <c r="G46" s="910"/>
      <c r="H46" s="932"/>
      <c r="I46" s="45" t="s">
        <v>31</v>
      </c>
      <c r="J46" s="46">
        <v>9</v>
      </c>
      <c r="K46" s="47" t="s">
        <v>7</v>
      </c>
      <c r="L46" s="48">
        <v>0</v>
      </c>
      <c r="M46" s="45" t="s">
        <v>8</v>
      </c>
      <c r="N46" s="21" t="s">
        <v>133</v>
      </c>
      <c r="O46" s="1">
        <v>2</v>
      </c>
      <c r="P46" s="1">
        <v>2</v>
      </c>
      <c r="V46" s="1">
        <v>5</v>
      </c>
      <c r="AF46" s="1">
        <f t="shared" si="0"/>
        <v>9</v>
      </c>
    </row>
    <row r="47" spans="2:32" ht="16" customHeight="1" x14ac:dyDescent="0.2">
      <c r="B47" s="1">
        <v>44</v>
      </c>
      <c r="C47" s="716"/>
      <c r="D47" s="725"/>
      <c r="E47" s="792"/>
      <c r="F47" s="792"/>
      <c r="G47" s="910"/>
      <c r="H47" s="932"/>
      <c r="I47" s="45" t="s">
        <v>130</v>
      </c>
      <c r="J47" s="46">
        <v>2</v>
      </c>
      <c r="K47" s="47" t="s">
        <v>7</v>
      </c>
      <c r="L47" s="48">
        <v>3</v>
      </c>
      <c r="M47" s="45" t="s">
        <v>146</v>
      </c>
      <c r="N47" s="21" t="s">
        <v>134</v>
      </c>
      <c r="T47" s="1">
        <v>1</v>
      </c>
      <c r="W47" s="1">
        <v>1</v>
      </c>
      <c r="AF47" s="1">
        <f t="shared" si="0"/>
        <v>2</v>
      </c>
    </row>
    <row r="48" spans="2:32" ht="16" customHeight="1" thickBot="1" x14ac:dyDescent="0.25">
      <c r="B48" s="1">
        <v>45</v>
      </c>
      <c r="C48" s="716"/>
      <c r="D48" s="726"/>
      <c r="E48" s="794"/>
      <c r="F48" s="794"/>
      <c r="G48" s="911"/>
      <c r="H48" s="940"/>
      <c r="I48" s="59" t="s">
        <v>32</v>
      </c>
      <c r="J48" s="60">
        <v>4</v>
      </c>
      <c r="K48" s="61" t="s">
        <v>7</v>
      </c>
      <c r="L48" s="62">
        <v>2</v>
      </c>
      <c r="M48" s="59" t="s">
        <v>144</v>
      </c>
      <c r="N48" s="63" t="s">
        <v>135</v>
      </c>
      <c r="O48" s="1">
        <v>1</v>
      </c>
      <c r="P48" s="1">
        <v>2</v>
      </c>
      <c r="V48" s="1">
        <v>1</v>
      </c>
      <c r="AF48" s="1">
        <f t="shared" si="0"/>
        <v>4</v>
      </c>
    </row>
    <row r="49" spans="2:32" ht="16" customHeight="1" thickTop="1" x14ac:dyDescent="0.2">
      <c r="B49" s="1">
        <v>46</v>
      </c>
      <c r="C49" s="716">
        <v>12</v>
      </c>
      <c r="D49" s="724" t="s">
        <v>33</v>
      </c>
      <c r="E49" s="740" t="s">
        <v>49</v>
      </c>
      <c r="F49" s="740" t="s">
        <v>23</v>
      </c>
      <c r="G49" s="930" t="s">
        <v>139</v>
      </c>
      <c r="H49" s="947" t="s">
        <v>155</v>
      </c>
      <c r="I49" s="5" t="s">
        <v>16</v>
      </c>
      <c r="J49" s="6">
        <v>9</v>
      </c>
      <c r="K49" s="7" t="s">
        <v>7</v>
      </c>
      <c r="L49" s="8">
        <v>1</v>
      </c>
      <c r="M49" s="5" t="s">
        <v>145</v>
      </c>
      <c r="N49" s="122" t="s">
        <v>147</v>
      </c>
      <c r="P49" s="1">
        <v>5</v>
      </c>
      <c r="T49" s="1">
        <v>1</v>
      </c>
      <c r="V49" s="1">
        <v>3</v>
      </c>
      <c r="AF49" s="1">
        <f t="shared" si="0"/>
        <v>9</v>
      </c>
    </row>
    <row r="50" spans="2:32" ht="16" customHeight="1" x14ac:dyDescent="0.2">
      <c r="B50" s="1">
        <v>47</v>
      </c>
      <c r="C50" s="716"/>
      <c r="D50" s="725"/>
      <c r="E50" s="721"/>
      <c r="F50" s="721"/>
      <c r="G50" s="919"/>
      <c r="H50" s="918"/>
      <c r="I50" s="17" t="s">
        <v>140</v>
      </c>
      <c r="J50" s="18">
        <v>8</v>
      </c>
      <c r="K50" s="19" t="s">
        <v>7</v>
      </c>
      <c r="L50" s="20">
        <v>0</v>
      </c>
      <c r="M50" s="17" t="s">
        <v>8</v>
      </c>
      <c r="N50" s="124" t="s">
        <v>148</v>
      </c>
      <c r="O50" s="1">
        <v>1</v>
      </c>
      <c r="P50" s="1">
        <v>3</v>
      </c>
      <c r="Q50" s="1">
        <v>1</v>
      </c>
      <c r="T50" s="1">
        <v>1</v>
      </c>
      <c r="V50" s="1">
        <v>2</v>
      </c>
      <c r="AF50" s="1">
        <f t="shared" si="0"/>
        <v>8</v>
      </c>
    </row>
    <row r="51" spans="2:32" ht="16" customHeight="1" x14ac:dyDescent="0.2">
      <c r="B51" s="1">
        <v>48</v>
      </c>
      <c r="C51" s="716"/>
      <c r="D51" s="725"/>
      <c r="E51" s="735"/>
      <c r="F51" s="735"/>
      <c r="G51" s="925"/>
      <c r="H51" s="948"/>
      <c r="I51" s="139" t="s">
        <v>71</v>
      </c>
      <c r="J51" s="22">
        <v>1</v>
      </c>
      <c r="K51" s="23" t="s">
        <v>7</v>
      </c>
      <c r="L51" s="24">
        <v>3</v>
      </c>
      <c r="M51" s="139" t="s">
        <v>11</v>
      </c>
      <c r="N51" s="125" t="s">
        <v>128</v>
      </c>
      <c r="V51" s="1">
        <v>1</v>
      </c>
      <c r="AF51" s="1">
        <f t="shared" si="0"/>
        <v>1</v>
      </c>
    </row>
    <row r="52" spans="2:32" ht="16" customHeight="1" x14ac:dyDescent="0.2">
      <c r="B52" s="1">
        <v>49</v>
      </c>
      <c r="C52" s="716">
        <v>13</v>
      </c>
      <c r="D52" s="725"/>
      <c r="E52" s="743" t="s">
        <v>22</v>
      </c>
      <c r="F52" s="758" t="s">
        <v>149</v>
      </c>
      <c r="G52" s="949" t="s">
        <v>26</v>
      </c>
      <c r="H52" s="951" t="s">
        <v>29</v>
      </c>
      <c r="I52" s="140" t="s">
        <v>141</v>
      </c>
      <c r="J52" s="134">
        <v>7</v>
      </c>
      <c r="K52" s="135" t="s">
        <v>7</v>
      </c>
      <c r="L52" s="136">
        <v>0</v>
      </c>
      <c r="M52" s="140" t="s">
        <v>8</v>
      </c>
      <c r="N52" s="133" t="s">
        <v>150</v>
      </c>
      <c r="O52" s="1">
        <v>3</v>
      </c>
      <c r="Q52" s="1">
        <v>1</v>
      </c>
      <c r="S52" s="1">
        <v>1</v>
      </c>
      <c r="T52" s="1">
        <v>1</v>
      </c>
      <c r="Y52" s="1">
        <v>1</v>
      </c>
      <c r="AF52" s="1">
        <f t="shared" si="0"/>
        <v>7</v>
      </c>
    </row>
    <row r="53" spans="2:32" ht="16" customHeight="1" x14ac:dyDescent="0.2">
      <c r="B53" s="1">
        <v>50</v>
      </c>
      <c r="C53" s="716"/>
      <c r="D53" s="725"/>
      <c r="E53" s="804"/>
      <c r="F53" s="771"/>
      <c r="G53" s="914"/>
      <c r="H53" s="952"/>
      <c r="I53" s="68" t="s">
        <v>366</v>
      </c>
      <c r="J53" s="69">
        <v>12</v>
      </c>
      <c r="K53" s="70" t="s">
        <v>7</v>
      </c>
      <c r="L53" s="71">
        <v>0</v>
      </c>
      <c r="M53" s="68" t="s">
        <v>8</v>
      </c>
      <c r="N53" s="132" t="s">
        <v>151</v>
      </c>
      <c r="O53" s="1">
        <v>3</v>
      </c>
      <c r="P53" s="1">
        <v>2</v>
      </c>
      <c r="S53" s="1">
        <v>1</v>
      </c>
      <c r="T53" s="1">
        <v>1</v>
      </c>
      <c r="V53" s="1">
        <v>4</v>
      </c>
      <c r="W53" s="1">
        <v>1</v>
      </c>
      <c r="AF53" s="1">
        <f t="shared" si="0"/>
        <v>12</v>
      </c>
    </row>
    <row r="54" spans="2:32" ht="16" customHeight="1" x14ac:dyDescent="0.2">
      <c r="B54" s="1">
        <v>51</v>
      </c>
      <c r="C54" s="716"/>
      <c r="D54" s="725"/>
      <c r="E54" s="804"/>
      <c r="F54" s="771"/>
      <c r="G54" s="914"/>
      <c r="H54" s="944" t="s">
        <v>154</v>
      </c>
      <c r="I54" s="45" t="s">
        <v>141</v>
      </c>
      <c r="J54" s="46">
        <v>8</v>
      </c>
      <c r="K54" s="47" t="s">
        <v>7</v>
      </c>
      <c r="L54" s="48">
        <v>0</v>
      </c>
      <c r="M54" s="45" t="s">
        <v>8</v>
      </c>
      <c r="N54" s="21" t="s">
        <v>152</v>
      </c>
      <c r="Q54" s="1">
        <v>2</v>
      </c>
      <c r="R54" s="1">
        <v>1</v>
      </c>
      <c r="T54" s="1">
        <v>2</v>
      </c>
      <c r="U54" s="1">
        <v>1</v>
      </c>
      <c r="Y54" s="1">
        <v>2</v>
      </c>
      <c r="AF54" s="1">
        <f t="shared" si="0"/>
        <v>8</v>
      </c>
    </row>
    <row r="55" spans="2:32" ht="16" customHeight="1" x14ac:dyDescent="0.2">
      <c r="B55" s="1">
        <v>52</v>
      </c>
      <c r="C55" s="716"/>
      <c r="D55" s="725"/>
      <c r="E55" s="744"/>
      <c r="F55" s="759"/>
      <c r="G55" s="950"/>
      <c r="H55" s="933"/>
      <c r="I55" s="92" t="s">
        <v>366</v>
      </c>
      <c r="J55" s="93">
        <v>4</v>
      </c>
      <c r="K55" s="94" t="s">
        <v>7</v>
      </c>
      <c r="L55" s="95">
        <v>0</v>
      </c>
      <c r="M55" s="92" t="s">
        <v>8</v>
      </c>
      <c r="N55" s="96" t="s">
        <v>153</v>
      </c>
      <c r="Q55" s="1">
        <v>1</v>
      </c>
      <c r="T55" s="1">
        <v>3</v>
      </c>
      <c r="AF55" s="1">
        <f t="shared" si="0"/>
        <v>4</v>
      </c>
    </row>
    <row r="56" spans="2:32" ht="16" customHeight="1" x14ac:dyDescent="0.2">
      <c r="B56" s="1">
        <v>53</v>
      </c>
      <c r="C56" s="716">
        <v>14</v>
      </c>
      <c r="D56" s="725"/>
      <c r="E56" s="758" t="s">
        <v>59</v>
      </c>
      <c r="F56" s="758" t="s">
        <v>23</v>
      </c>
      <c r="G56" s="949" t="s">
        <v>26</v>
      </c>
      <c r="H56" s="954" t="s">
        <v>29</v>
      </c>
      <c r="I56" s="140" t="s">
        <v>368</v>
      </c>
      <c r="J56" s="134">
        <v>9</v>
      </c>
      <c r="K56" s="79" t="s">
        <v>7</v>
      </c>
      <c r="L56" s="136">
        <v>0</v>
      </c>
      <c r="M56" s="140" t="s">
        <v>8</v>
      </c>
      <c r="N56" s="133" t="s">
        <v>156</v>
      </c>
      <c r="O56" s="1">
        <v>2</v>
      </c>
      <c r="S56" s="1">
        <v>2</v>
      </c>
      <c r="V56" s="1">
        <v>4</v>
      </c>
      <c r="Y56" s="1">
        <v>1</v>
      </c>
      <c r="AF56" s="1">
        <f t="shared" si="0"/>
        <v>9</v>
      </c>
    </row>
    <row r="57" spans="2:32" ht="16" customHeight="1" x14ac:dyDescent="0.2">
      <c r="B57" s="1">
        <v>54</v>
      </c>
      <c r="C57" s="716"/>
      <c r="D57" s="725"/>
      <c r="E57" s="771"/>
      <c r="F57" s="771"/>
      <c r="G57" s="914"/>
      <c r="H57" s="955"/>
      <c r="I57" s="68" t="s">
        <v>367</v>
      </c>
      <c r="J57" s="69">
        <v>9</v>
      </c>
      <c r="K57" s="70" t="s">
        <v>7</v>
      </c>
      <c r="L57" s="71">
        <v>1</v>
      </c>
      <c r="M57" s="68" t="s">
        <v>8</v>
      </c>
      <c r="N57" s="132" t="s">
        <v>157</v>
      </c>
      <c r="P57" s="1">
        <v>1</v>
      </c>
      <c r="T57" s="1">
        <v>2</v>
      </c>
      <c r="V57" s="1">
        <v>5</v>
      </c>
      <c r="Y57" s="1">
        <v>1</v>
      </c>
      <c r="AF57" s="1">
        <f t="shared" si="0"/>
        <v>9</v>
      </c>
    </row>
    <row r="58" spans="2:32" ht="16" customHeight="1" x14ac:dyDescent="0.2">
      <c r="B58" s="1">
        <v>55</v>
      </c>
      <c r="C58" s="716"/>
      <c r="D58" s="725"/>
      <c r="E58" s="771"/>
      <c r="F58" s="771"/>
      <c r="G58" s="914"/>
      <c r="H58" s="944" t="s">
        <v>28</v>
      </c>
      <c r="I58" s="45" t="s">
        <v>39</v>
      </c>
      <c r="J58" s="46">
        <v>3</v>
      </c>
      <c r="K58" s="47" t="s">
        <v>7</v>
      </c>
      <c r="L58" s="48">
        <v>1</v>
      </c>
      <c r="M58" s="45" t="s">
        <v>8</v>
      </c>
      <c r="N58" s="21" t="s">
        <v>158</v>
      </c>
      <c r="P58" s="1">
        <v>1</v>
      </c>
      <c r="Q58" s="1">
        <v>1</v>
      </c>
      <c r="W58" s="1">
        <v>1</v>
      </c>
      <c r="AF58" s="1">
        <f t="shared" si="0"/>
        <v>3</v>
      </c>
    </row>
    <row r="59" spans="2:32" ht="16" customHeight="1" thickBot="1" x14ac:dyDescent="0.25">
      <c r="B59" s="1">
        <v>56</v>
      </c>
      <c r="C59" s="716"/>
      <c r="D59" s="726"/>
      <c r="E59" s="781"/>
      <c r="F59" s="781"/>
      <c r="G59" s="953"/>
      <c r="H59" s="940"/>
      <c r="I59" s="49" t="s">
        <v>39</v>
      </c>
      <c r="J59" s="50">
        <v>6</v>
      </c>
      <c r="K59" s="51" t="s">
        <v>7</v>
      </c>
      <c r="L59" s="52">
        <v>0</v>
      </c>
      <c r="M59" s="49" t="s">
        <v>8</v>
      </c>
      <c r="N59" s="53" t="s">
        <v>159</v>
      </c>
      <c r="O59" s="1">
        <v>1</v>
      </c>
      <c r="P59" s="1">
        <v>2</v>
      </c>
      <c r="V59" s="1">
        <v>2</v>
      </c>
      <c r="W59" s="1">
        <v>1</v>
      </c>
      <c r="AF59" s="1">
        <f t="shared" si="0"/>
        <v>6</v>
      </c>
    </row>
    <row r="60" spans="2:32" ht="16" customHeight="1" thickTop="1" x14ac:dyDescent="0.2">
      <c r="B60" s="1">
        <v>57</v>
      </c>
      <c r="C60" s="716">
        <v>15</v>
      </c>
      <c r="D60" s="828" t="s">
        <v>160</v>
      </c>
      <c r="E60" s="902" t="s">
        <v>19</v>
      </c>
      <c r="F60" s="902" t="s">
        <v>23</v>
      </c>
      <c r="G60" s="901" t="s">
        <v>161</v>
      </c>
      <c r="H60" s="943" t="s">
        <v>1867</v>
      </c>
      <c r="I60" s="54" t="s">
        <v>52</v>
      </c>
      <c r="J60" s="55">
        <v>0</v>
      </c>
      <c r="K60" s="56" t="s">
        <v>7</v>
      </c>
      <c r="L60" s="57">
        <v>3</v>
      </c>
      <c r="M60" s="54" t="s">
        <v>11</v>
      </c>
      <c r="N60" s="58" t="s">
        <v>7</v>
      </c>
      <c r="AF60" s="1">
        <f t="shared" si="0"/>
        <v>0</v>
      </c>
    </row>
    <row r="61" spans="2:32" ht="16" customHeight="1" x14ac:dyDescent="0.2">
      <c r="B61" s="1">
        <v>58</v>
      </c>
      <c r="C61" s="716"/>
      <c r="D61" s="829"/>
      <c r="E61" s="785"/>
      <c r="F61" s="785"/>
      <c r="G61" s="897"/>
      <c r="H61" s="937"/>
      <c r="I61" s="45" t="s">
        <v>52</v>
      </c>
      <c r="J61" s="46">
        <v>3</v>
      </c>
      <c r="K61" s="47" t="s">
        <v>7</v>
      </c>
      <c r="L61" s="48">
        <v>0</v>
      </c>
      <c r="M61" s="45" t="s">
        <v>8</v>
      </c>
      <c r="N61" s="21" t="s">
        <v>162</v>
      </c>
      <c r="V61" s="1">
        <v>2</v>
      </c>
      <c r="W61" s="1">
        <v>1</v>
      </c>
      <c r="AF61" s="1">
        <f t="shared" si="0"/>
        <v>3</v>
      </c>
    </row>
    <row r="62" spans="2:32" ht="16" customHeight="1" thickBot="1" x14ac:dyDescent="0.25">
      <c r="B62" s="1">
        <v>59</v>
      </c>
      <c r="C62" s="716"/>
      <c r="D62" s="830"/>
      <c r="E62" s="934"/>
      <c r="F62" s="934"/>
      <c r="G62" s="935"/>
      <c r="H62" s="938"/>
      <c r="I62" s="49" t="s">
        <v>52</v>
      </c>
      <c r="J62" s="50">
        <v>1</v>
      </c>
      <c r="K62" s="51" t="s">
        <v>7</v>
      </c>
      <c r="L62" s="52">
        <v>2</v>
      </c>
      <c r="M62" s="49" t="s">
        <v>187</v>
      </c>
      <c r="N62" s="53" t="s">
        <v>136</v>
      </c>
      <c r="W62" s="1">
        <v>1</v>
      </c>
      <c r="AF62" s="1">
        <f t="shared" si="0"/>
        <v>1</v>
      </c>
    </row>
    <row r="63" spans="2:32" ht="16" customHeight="1" thickTop="1" x14ac:dyDescent="0.2">
      <c r="B63" s="1">
        <v>60</v>
      </c>
      <c r="C63" s="716">
        <v>16</v>
      </c>
      <c r="D63" s="855" t="s">
        <v>41</v>
      </c>
      <c r="E63" s="852" t="s">
        <v>166</v>
      </c>
      <c r="F63" s="958" t="s">
        <v>174</v>
      </c>
      <c r="G63" s="959" t="s">
        <v>26</v>
      </c>
      <c r="H63" s="137" t="s">
        <v>29</v>
      </c>
      <c r="I63" s="64" t="s">
        <v>167</v>
      </c>
      <c r="J63" s="65">
        <v>8</v>
      </c>
      <c r="K63" s="66" t="s">
        <v>7</v>
      </c>
      <c r="L63" s="67">
        <v>0</v>
      </c>
      <c r="M63" s="64" t="s">
        <v>8</v>
      </c>
      <c r="N63" s="131" t="s">
        <v>169</v>
      </c>
      <c r="O63" s="1">
        <v>1</v>
      </c>
      <c r="V63" s="1">
        <v>5</v>
      </c>
      <c r="Y63" s="1">
        <v>2</v>
      </c>
      <c r="AF63" s="1">
        <f t="shared" si="0"/>
        <v>8</v>
      </c>
    </row>
    <row r="64" spans="2:32" ht="16" customHeight="1" x14ac:dyDescent="0.2">
      <c r="B64" s="1">
        <v>61</v>
      </c>
      <c r="C64" s="716"/>
      <c r="D64" s="856"/>
      <c r="E64" s="843"/>
      <c r="F64" s="846"/>
      <c r="G64" s="849"/>
      <c r="H64" s="939" t="s">
        <v>28</v>
      </c>
      <c r="I64" s="45" t="s">
        <v>39</v>
      </c>
      <c r="J64" s="46">
        <v>6</v>
      </c>
      <c r="K64" s="47" t="s">
        <v>7</v>
      </c>
      <c r="L64" s="48">
        <v>1</v>
      </c>
      <c r="M64" s="45" t="s">
        <v>8</v>
      </c>
      <c r="N64" s="21" t="s">
        <v>168</v>
      </c>
      <c r="O64" s="1">
        <v>1</v>
      </c>
      <c r="Q64" s="1">
        <v>1</v>
      </c>
      <c r="V64" s="1">
        <v>2</v>
      </c>
      <c r="W64" s="1">
        <v>2</v>
      </c>
      <c r="AF64" s="1">
        <f t="shared" si="0"/>
        <v>6</v>
      </c>
    </row>
    <row r="65" spans="2:32" ht="16" customHeight="1" x14ac:dyDescent="0.2">
      <c r="B65" s="1">
        <v>62</v>
      </c>
      <c r="C65" s="716"/>
      <c r="D65" s="856"/>
      <c r="E65" s="843"/>
      <c r="F65" s="846"/>
      <c r="G65" s="849"/>
      <c r="H65" s="956"/>
      <c r="I65" s="45" t="s">
        <v>167</v>
      </c>
      <c r="J65" s="46">
        <v>6</v>
      </c>
      <c r="K65" s="47" t="s">
        <v>7</v>
      </c>
      <c r="L65" s="48">
        <v>2</v>
      </c>
      <c r="M65" s="45" t="s">
        <v>8</v>
      </c>
      <c r="N65" s="21" t="s">
        <v>171</v>
      </c>
      <c r="S65" s="1">
        <v>1</v>
      </c>
      <c r="V65" s="1">
        <v>5</v>
      </c>
      <c r="AF65" s="1">
        <f t="shared" si="0"/>
        <v>6</v>
      </c>
    </row>
    <row r="66" spans="2:32" ht="16" customHeight="1" x14ac:dyDescent="0.2">
      <c r="B66" s="1">
        <v>63</v>
      </c>
      <c r="C66" s="716"/>
      <c r="D66" s="856"/>
      <c r="E66" s="843"/>
      <c r="F66" s="846"/>
      <c r="G66" s="849"/>
      <c r="H66" s="956"/>
      <c r="I66" s="72" t="s">
        <v>39</v>
      </c>
      <c r="J66" s="73">
        <v>3</v>
      </c>
      <c r="K66" s="74" t="s">
        <v>7</v>
      </c>
      <c r="L66" s="75">
        <v>0</v>
      </c>
      <c r="M66" s="72" t="s">
        <v>178</v>
      </c>
      <c r="N66" s="76" t="s">
        <v>170</v>
      </c>
      <c r="O66" s="1">
        <v>1</v>
      </c>
      <c r="S66" s="1">
        <v>1</v>
      </c>
      <c r="U66" s="1">
        <v>1</v>
      </c>
      <c r="AF66" s="1">
        <f t="shared" si="0"/>
        <v>3</v>
      </c>
    </row>
    <row r="67" spans="2:32" ht="16" customHeight="1" x14ac:dyDescent="0.2">
      <c r="B67" s="1">
        <v>64</v>
      </c>
      <c r="C67" s="716">
        <v>17</v>
      </c>
      <c r="D67" s="856"/>
      <c r="E67" s="843" t="s">
        <v>163</v>
      </c>
      <c r="F67" s="843" t="s">
        <v>175</v>
      </c>
      <c r="G67" s="841" t="s">
        <v>164</v>
      </c>
      <c r="H67" s="956" t="s">
        <v>1868</v>
      </c>
      <c r="I67" s="40" t="s">
        <v>165</v>
      </c>
      <c r="J67" s="41">
        <v>12</v>
      </c>
      <c r="K67" s="42" t="s">
        <v>7</v>
      </c>
      <c r="L67" s="43">
        <v>1</v>
      </c>
      <c r="M67" s="40" t="s">
        <v>179</v>
      </c>
      <c r="N67" s="44" t="s">
        <v>180</v>
      </c>
      <c r="O67" s="1">
        <v>2</v>
      </c>
      <c r="R67" s="1">
        <v>2</v>
      </c>
      <c r="V67" s="1">
        <v>4</v>
      </c>
      <c r="W67" s="1">
        <v>1</v>
      </c>
      <c r="Y67" s="1">
        <v>3</v>
      </c>
      <c r="AF67" s="1">
        <f t="shared" si="0"/>
        <v>12</v>
      </c>
    </row>
    <row r="68" spans="2:32" ht="16" customHeight="1" x14ac:dyDescent="0.2">
      <c r="B68" s="1">
        <v>65</v>
      </c>
      <c r="C68" s="716"/>
      <c r="D68" s="856"/>
      <c r="E68" s="843"/>
      <c r="F68" s="843"/>
      <c r="G68" s="841"/>
      <c r="H68" s="956"/>
      <c r="I68" s="45" t="s">
        <v>38</v>
      </c>
      <c r="J68" s="46">
        <v>11</v>
      </c>
      <c r="K68" s="47" t="s">
        <v>7</v>
      </c>
      <c r="L68" s="48">
        <v>0</v>
      </c>
      <c r="M68" s="45" t="s">
        <v>179</v>
      </c>
      <c r="N68" s="21" t="s">
        <v>181</v>
      </c>
      <c r="Q68" s="1">
        <v>3</v>
      </c>
      <c r="V68" s="1">
        <v>2</v>
      </c>
      <c r="W68" s="1">
        <v>3</v>
      </c>
      <c r="Y68" s="1">
        <v>1</v>
      </c>
      <c r="Z68" s="1">
        <v>1</v>
      </c>
      <c r="AA68" s="1">
        <v>1</v>
      </c>
      <c r="AF68" s="1">
        <f t="shared" si="0"/>
        <v>11</v>
      </c>
    </row>
    <row r="69" spans="2:32" ht="16" customHeight="1" x14ac:dyDescent="0.2">
      <c r="B69" s="1">
        <v>66</v>
      </c>
      <c r="C69" s="716"/>
      <c r="D69" s="856"/>
      <c r="E69" s="843"/>
      <c r="F69" s="843"/>
      <c r="G69" s="841"/>
      <c r="H69" s="956"/>
      <c r="I69" s="45" t="s">
        <v>165</v>
      </c>
      <c r="J69" s="46">
        <v>2</v>
      </c>
      <c r="K69" s="47" t="s">
        <v>7</v>
      </c>
      <c r="L69" s="48">
        <v>0</v>
      </c>
      <c r="M69" s="45" t="s">
        <v>185</v>
      </c>
      <c r="N69" s="21" t="s">
        <v>182</v>
      </c>
      <c r="O69" s="1">
        <v>1</v>
      </c>
      <c r="T69" s="1">
        <v>1</v>
      </c>
      <c r="AF69" s="1">
        <f t="shared" si="0"/>
        <v>2</v>
      </c>
    </row>
    <row r="70" spans="2:32" ht="16" customHeight="1" x14ac:dyDescent="0.2">
      <c r="B70" s="1">
        <v>67</v>
      </c>
      <c r="C70" s="716"/>
      <c r="D70" s="856"/>
      <c r="E70" s="843"/>
      <c r="F70" s="843"/>
      <c r="G70" s="841"/>
      <c r="H70" s="956"/>
      <c r="I70" s="72" t="s">
        <v>38</v>
      </c>
      <c r="J70" s="73">
        <v>1</v>
      </c>
      <c r="K70" s="74" t="s">
        <v>7</v>
      </c>
      <c r="L70" s="75">
        <v>1</v>
      </c>
      <c r="M70" s="72" t="s">
        <v>177</v>
      </c>
      <c r="N70" s="76" t="s">
        <v>61</v>
      </c>
      <c r="P70" s="1">
        <v>1</v>
      </c>
      <c r="AF70" s="1">
        <f t="shared" si="0"/>
        <v>1</v>
      </c>
    </row>
    <row r="71" spans="2:32" ht="16" customHeight="1" x14ac:dyDescent="0.2">
      <c r="B71" s="1">
        <v>68</v>
      </c>
      <c r="C71" s="716">
        <v>18</v>
      </c>
      <c r="D71" s="856"/>
      <c r="E71" s="843" t="s">
        <v>35</v>
      </c>
      <c r="F71" s="843" t="s">
        <v>149</v>
      </c>
      <c r="G71" s="841" t="s">
        <v>184</v>
      </c>
      <c r="H71" s="956" t="s">
        <v>1869</v>
      </c>
      <c r="I71" s="40" t="s">
        <v>369</v>
      </c>
      <c r="J71" s="41">
        <v>4</v>
      </c>
      <c r="K71" s="42" t="s">
        <v>7</v>
      </c>
      <c r="L71" s="43">
        <v>2</v>
      </c>
      <c r="M71" s="40" t="s">
        <v>186</v>
      </c>
      <c r="N71" s="44" t="s">
        <v>188</v>
      </c>
      <c r="P71" s="1">
        <v>2</v>
      </c>
      <c r="V71" s="1">
        <v>1</v>
      </c>
      <c r="X71" s="1">
        <v>1</v>
      </c>
      <c r="AF71" s="1">
        <f t="shared" si="0"/>
        <v>4</v>
      </c>
    </row>
    <row r="72" spans="2:32" ht="16" customHeight="1" x14ac:dyDescent="0.2">
      <c r="B72" s="1">
        <v>69</v>
      </c>
      <c r="C72" s="716"/>
      <c r="D72" s="856"/>
      <c r="E72" s="843"/>
      <c r="F72" s="843"/>
      <c r="G72" s="841"/>
      <c r="H72" s="956"/>
      <c r="I72" s="45" t="s">
        <v>370</v>
      </c>
      <c r="J72" s="46">
        <v>11</v>
      </c>
      <c r="K72" s="47" t="s">
        <v>7</v>
      </c>
      <c r="L72" s="48">
        <v>0</v>
      </c>
      <c r="M72" s="45" t="s">
        <v>186</v>
      </c>
      <c r="N72" s="21" t="s">
        <v>189</v>
      </c>
      <c r="O72" s="1">
        <v>1</v>
      </c>
      <c r="P72" s="1">
        <v>1</v>
      </c>
      <c r="Q72" s="1">
        <v>2</v>
      </c>
      <c r="V72" s="1">
        <v>6</v>
      </c>
      <c r="AE72" s="1">
        <v>1</v>
      </c>
      <c r="AF72" s="1">
        <f t="shared" si="0"/>
        <v>11</v>
      </c>
    </row>
    <row r="73" spans="2:32" ht="16" customHeight="1" x14ac:dyDescent="0.2">
      <c r="B73" s="1">
        <v>70</v>
      </c>
      <c r="C73" s="716"/>
      <c r="D73" s="856"/>
      <c r="E73" s="843"/>
      <c r="F73" s="843"/>
      <c r="G73" s="841"/>
      <c r="H73" s="956"/>
      <c r="I73" s="45" t="s">
        <v>369</v>
      </c>
      <c r="J73" s="46">
        <v>1</v>
      </c>
      <c r="K73" s="47" t="s">
        <v>7</v>
      </c>
      <c r="L73" s="48">
        <v>5</v>
      </c>
      <c r="M73" s="45" t="s">
        <v>198</v>
      </c>
      <c r="N73" s="21" t="s">
        <v>60</v>
      </c>
      <c r="O73" s="1">
        <v>1</v>
      </c>
      <c r="AF73" s="1">
        <f t="shared" si="0"/>
        <v>1</v>
      </c>
    </row>
    <row r="74" spans="2:32" ht="16" customHeight="1" thickBot="1" x14ac:dyDescent="0.25">
      <c r="B74" s="1">
        <v>71</v>
      </c>
      <c r="C74" s="716"/>
      <c r="D74" s="857"/>
      <c r="E74" s="844"/>
      <c r="F74" s="844"/>
      <c r="G74" s="842"/>
      <c r="H74" s="957"/>
      <c r="I74" s="59" t="s">
        <v>371</v>
      </c>
      <c r="J74" s="60">
        <v>8</v>
      </c>
      <c r="K74" s="61" t="s">
        <v>7</v>
      </c>
      <c r="L74" s="62">
        <v>0</v>
      </c>
      <c r="M74" s="59" t="s">
        <v>196</v>
      </c>
      <c r="N74" s="63" t="s">
        <v>190</v>
      </c>
      <c r="O74" s="1">
        <v>2</v>
      </c>
      <c r="P74" s="1">
        <v>1</v>
      </c>
      <c r="Q74" s="1">
        <v>1</v>
      </c>
      <c r="T74" s="1">
        <v>1</v>
      </c>
      <c r="V74" s="1">
        <v>3</v>
      </c>
      <c r="AF74" s="1">
        <f t="shared" si="0"/>
        <v>8</v>
      </c>
    </row>
    <row r="75" spans="2:32" ht="16" customHeight="1" thickTop="1" x14ac:dyDescent="0.2">
      <c r="B75" s="1">
        <v>72</v>
      </c>
      <c r="C75" s="716">
        <v>19</v>
      </c>
      <c r="D75" s="724" t="s">
        <v>193</v>
      </c>
      <c r="E75" s="902" t="s">
        <v>192</v>
      </c>
      <c r="F75" s="902" t="s">
        <v>20</v>
      </c>
      <c r="G75" s="901" t="s">
        <v>161</v>
      </c>
      <c r="H75" s="943" t="s">
        <v>1867</v>
      </c>
      <c r="I75" s="54" t="s">
        <v>194</v>
      </c>
      <c r="J75" s="55">
        <v>2</v>
      </c>
      <c r="K75" s="56" t="s">
        <v>7</v>
      </c>
      <c r="L75" s="57">
        <v>1</v>
      </c>
      <c r="M75" s="54" t="s">
        <v>197</v>
      </c>
      <c r="N75" s="58" t="s">
        <v>93</v>
      </c>
      <c r="P75" s="1">
        <v>1</v>
      </c>
      <c r="Y75" s="1">
        <v>1</v>
      </c>
      <c r="AF75" s="1">
        <f t="shared" si="0"/>
        <v>2</v>
      </c>
    </row>
    <row r="76" spans="2:32" ht="16" customHeight="1" x14ac:dyDescent="0.2">
      <c r="B76" s="1">
        <v>73</v>
      </c>
      <c r="C76" s="716"/>
      <c r="D76" s="725"/>
      <c r="E76" s="785"/>
      <c r="F76" s="785"/>
      <c r="G76" s="897"/>
      <c r="H76" s="937"/>
      <c r="I76" s="45" t="s">
        <v>195</v>
      </c>
      <c r="J76" s="46">
        <v>4</v>
      </c>
      <c r="K76" s="47" t="s">
        <v>7</v>
      </c>
      <c r="L76" s="48">
        <v>1</v>
      </c>
      <c r="M76" s="45" t="s">
        <v>208</v>
      </c>
      <c r="N76" s="21" t="s">
        <v>200</v>
      </c>
      <c r="O76" s="1">
        <v>1</v>
      </c>
      <c r="P76" s="1">
        <v>2</v>
      </c>
      <c r="T76" s="1">
        <v>1</v>
      </c>
      <c r="AF76" s="1">
        <f t="shared" si="0"/>
        <v>4</v>
      </c>
    </row>
    <row r="77" spans="2:32" ht="16" customHeight="1" x14ac:dyDescent="0.2">
      <c r="B77" s="1">
        <v>74</v>
      </c>
      <c r="C77" s="716"/>
      <c r="D77" s="725"/>
      <c r="E77" s="786"/>
      <c r="F77" s="786"/>
      <c r="G77" s="898"/>
      <c r="H77" s="939"/>
      <c r="I77" s="92" t="s">
        <v>195</v>
      </c>
      <c r="J77" s="93">
        <v>0</v>
      </c>
      <c r="K77" s="94" t="s">
        <v>7</v>
      </c>
      <c r="L77" s="95">
        <v>1</v>
      </c>
      <c r="M77" s="92" t="s">
        <v>199</v>
      </c>
      <c r="N77" s="96" t="s">
        <v>201</v>
      </c>
      <c r="AF77" s="1">
        <f t="shared" si="0"/>
        <v>0</v>
      </c>
    </row>
    <row r="78" spans="2:32" ht="16" customHeight="1" x14ac:dyDescent="0.2">
      <c r="B78" s="1">
        <v>75</v>
      </c>
      <c r="C78" s="716">
        <v>20</v>
      </c>
      <c r="D78" s="725"/>
      <c r="E78" s="791" t="s">
        <v>204</v>
      </c>
      <c r="F78" s="791" t="s">
        <v>213</v>
      </c>
      <c r="G78" s="909" t="s">
        <v>203</v>
      </c>
      <c r="H78" s="931" t="s">
        <v>1865</v>
      </c>
      <c r="I78" s="26" t="s">
        <v>106</v>
      </c>
      <c r="J78" s="27">
        <v>2</v>
      </c>
      <c r="K78" s="1" t="s">
        <v>7</v>
      </c>
      <c r="L78" s="28">
        <v>0</v>
      </c>
      <c r="M78" s="26" t="s">
        <v>209</v>
      </c>
      <c r="N78" s="25" t="s">
        <v>210</v>
      </c>
      <c r="S78" s="1">
        <v>1</v>
      </c>
      <c r="AE78" s="1">
        <v>1</v>
      </c>
      <c r="AF78" s="1">
        <f t="shared" si="0"/>
        <v>2</v>
      </c>
    </row>
    <row r="79" spans="2:32" ht="16" customHeight="1" x14ac:dyDescent="0.2">
      <c r="B79" s="1">
        <v>76</v>
      </c>
      <c r="C79" s="716"/>
      <c r="D79" s="725"/>
      <c r="E79" s="792"/>
      <c r="F79" s="792"/>
      <c r="G79" s="910"/>
      <c r="H79" s="932"/>
      <c r="I79" s="45" t="s">
        <v>106</v>
      </c>
      <c r="J79" s="46">
        <v>3</v>
      </c>
      <c r="K79" s="47" t="s">
        <v>7</v>
      </c>
      <c r="L79" s="48">
        <v>1</v>
      </c>
      <c r="M79" s="45" t="s">
        <v>209</v>
      </c>
      <c r="N79" s="21" t="s">
        <v>212</v>
      </c>
      <c r="Q79" s="1">
        <v>1</v>
      </c>
      <c r="W79" s="1">
        <v>2</v>
      </c>
      <c r="AF79" s="1">
        <f t="shared" si="0"/>
        <v>3</v>
      </c>
    </row>
    <row r="80" spans="2:32" ht="16" customHeight="1" thickBot="1" x14ac:dyDescent="0.25">
      <c r="B80" s="1">
        <v>77</v>
      </c>
      <c r="C80" s="716"/>
      <c r="D80" s="726"/>
      <c r="E80" s="794"/>
      <c r="F80" s="794"/>
      <c r="G80" s="911"/>
      <c r="H80" s="940"/>
      <c r="I80" s="59" t="s">
        <v>194</v>
      </c>
      <c r="J80" s="60">
        <v>3</v>
      </c>
      <c r="K80" s="61" t="s">
        <v>7</v>
      </c>
      <c r="L80" s="62">
        <v>2</v>
      </c>
      <c r="M80" s="59" t="s">
        <v>216</v>
      </c>
      <c r="N80" s="63" t="s">
        <v>211</v>
      </c>
      <c r="Q80" s="1">
        <v>1</v>
      </c>
      <c r="W80" s="1">
        <v>1</v>
      </c>
      <c r="Y80" s="1">
        <v>1</v>
      </c>
      <c r="AF80" s="1">
        <f t="shared" si="0"/>
        <v>3</v>
      </c>
    </row>
    <row r="81" spans="2:33" ht="16" customHeight="1" thickTop="1" x14ac:dyDescent="0.2">
      <c r="B81" s="1">
        <v>78</v>
      </c>
      <c r="C81" s="716">
        <v>21</v>
      </c>
      <c r="D81" s="724" t="s">
        <v>207</v>
      </c>
      <c r="E81" s="902" t="s">
        <v>13</v>
      </c>
      <c r="F81" s="902" t="s">
        <v>214</v>
      </c>
      <c r="G81" s="901" t="s">
        <v>206</v>
      </c>
      <c r="H81" s="943" t="s">
        <v>1864</v>
      </c>
      <c r="I81" s="54" t="s">
        <v>372</v>
      </c>
      <c r="J81" s="55">
        <v>4</v>
      </c>
      <c r="K81" s="56" t="s">
        <v>7</v>
      </c>
      <c r="L81" s="57">
        <v>0</v>
      </c>
      <c r="M81" s="54" t="s">
        <v>215</v>
      </c>
      <c r="N81" s="58" t="s">
        <v>217</v>
      </c>
      <c r="O81" s="1">
        <v>1</v>
      </c>
      <c r="P81" s="1">
        <v>1</v>
      </c>
      <c r="V81" s="1">
        <v>1</v>
      </c>
      <c r="W81" s="1">
        <v>1</v>
      </c>
      <c r="AF81" s="1">
        <f t="shared" si="0"/>
        <v>4</v>
      </c>
    </row>
    <row r="82" spans="2:33" ht="16" customHeight="1" x14ac:dyDescent="0.2">
      <c r="B82" s="1">
        <v>79</v>
      </c>
      <c r="C82" s="716"/>
      <c r="D82" s="725"/>
      <c r="E82" s="785"/>
      <c r="F82" s="785"/>
      <c r="G82" s="897"/>
      <c r="H82" s="937"/>
      <c r="I82" s="45" t="s">
        <v>373</v>
      </c>
      <c r="J82" s="46">
        <v>5</v>
      </c>
      <c r="K82" s="47" t="s">
        <v>7</v>
      </c>
      <c r="L82" s="48">
        <v>0</v>
      </c>
      <c r="M82" s="45" t="s">
        <v>215</v>
      </c>
      <c r="N82" s="21" t="s">
        <v>218</v>
      </c>
      <c r="Y82" s="1">
        <v>2</v>
      </c>
      <c r="AB82" s="1">
        <v>1</v>
      </c>
      <c r="AC82" s="1">
        <v>1</v>
      </c>
      <c r="AD82" s="1">
        <v>1</v>
      </c>
      <c r="AF82" s="1">
        <f t="shared" si="0"/>
        <v>5</v>
      </c>
    </row>
    <row r="83" spans="2:33" ht="16" customHeight="1" x14ac:dyDescent="0.2">
      <c r="B83" s="1">
        <v>80</v>
      </c>
      <c r="C83" s="716"/>
      <c r="D83" s="725"/>
      <c r="E83" s="785"/>
      <c r="F83" s="785"/>
      <c r="G83" s="897"/>
      <c r="H83" s="937"/>
      <c r="I83" s="45" t="s">
        <v>372</v>
      </c>
      <c r="J83" s="46">
        <v>3</v>
      </c>
      <c r="K83" s="47" t="s">
        <v>7</v>
      </c>
      <c r="L83" s="48">
        <v>1</v>
      </c>
      <c r="M83" s="45" t="s">
        <v>215</v>
      </c>
      <c r="N83" s="21" t="s">
        <v>219</v>
      </c>
      <c r="T83" s="1">
        <v>1</v>
      </c>
      <c r="V83" s="1">
        <v>2</v>
      </c>
      <c r="AF83" s="1">
        <f t="shared" si="0"/>
        <v>3</v>
      </c>
    </row>
    <row r="84" spans="2:33" ht="16" customHeight="1" x14ac:dyDescent="0.2">
      <c r="B84" s="1">
        <v>81</v>
      </c>
      <c r="C84" s="716"/>
      <c r="D84" s="725"/>
      <c r="E84" s="785"/>
      <c r="F84" s="785"/>
      <c r="G84" s="897"/>
      <c r="H84" s="937"/>
      <c r="I84" s="45" t="s">
        <v>373</v>
      </c>
      <c r="J84" s="46">
        <v>4</v>
      </c>
      <c r="K84" s="47" t="s">
        <v>7</v>
      </c>
      <c r="L84" s="48">
        <v>0</v>
      </c>
      <c r="M84" s="45" t="s">
        <v>215</v>
      </c>
      <c r="N84" s="21" t="s">
        <v>220</v>
      </c>
      <c r="AB84" s="1">
        <v>1</v>
      </c>
      <c r="AD84" s="1">
        <v>3</v>
      </c>
      <c r="AF84" s="1">
        <f t="shared" si="0"/>
        <v>4</v>
      </c>
    </row>
    <row r="85" spans="2:33" ht="16" customHeight="1" x14ac:dyDescent="0.2">
      <c r="B85" s="1">
        <v>82</v>
      </c>
      <c r="C85" s="716"/>
      <c r="D85" s="725"/>
      <c r="E85" s="785"/>
      <c r="F85" s="785"/>
      <c r="G85" s="897"/>
      <c r="H85" s="937"/>
      <c r="I85" s="45" t="s">
        <v>372</v>
      </c>
      <c r="J85" s="46">
        <v>2</v>
      </c>
      <c r="K85" s="47" t="s">
        <v>7</v>
      </c>
      <c r="L85" s="48">
        <v>1</v>
      </c>
      <c r="M85" s="45" t="s">
        <v>215</v>
      </c>
      <c r="N85" s="21" t="s">
        <v>221</v>
      </c>
      <c r="V85" s="1">
        <v>1</v>
      </c>
      <c r="W85" s="1">
        <v>1</v>
      </c>
      <c r="AF85" s="1">
        <f t="shared" si="0"/>
        <v>2</v>
      </c>
    </row>
    <row r="86" spans="2:33" ht="16" customHeight="1" x14ac:dyDescent="0.2">
      <c r="B86" s="1">
        <v>83</v>
      </c>
      <c r="C86" s="716"/>
      <c r="D86" s="725"/>
      <c r="E86" s="785"/>
      <c r="F86" s="785"/>
      <c r="G86" s="897"/>
      <c r="H86" s="937"/>
      <c r="I86" s="45" t="s">
        <v>373</v>
      </c>
      <c r="J86" s="46">
        <v>1</v>
      </c>
      <c r="K86" s="47" t="s">
        <v>7</v>
      </c>
      <c r="L86" s="48">
        <v>0</v>
      </c>
      <c r="M86" s="45" t="s">
        <v>215</v>
      </c>
      <c r="N86" s="21" t="s">
        <v>222</v>
      </c>
      <c r="Y86" s="1">
        <v>1</v>
      </c>
      <c r="AF86" s="1">
        <f t="shared" si="0"/>
        <v>1</v>
      </c>
    </row>
    <row r="87" spans="2:33" ht="16" customHeight="1" thickBot="1" x14ac:dyDescent="0.25">
      <c r="B87" s="1">
        <v>84</v>
      </c>
      <c r="C87" s="716"/>
      <c r="D87" s="726"/>
      <c r="E87" s="934"/>
      <c r="F87" s="934"/>
      <c r="G87" s="935"/>
      <c r="H87" s="938"/>
      <c r="I87" s="49" t="s">
        <v>372</v>
      </c>
      <c r="J87" s="50">
        <v>6</v>
      </c>
      <c r="K87" s="51" t="s">
        <v>7</v>
      </c>
      <c r="L87" s="52">
        <v>0</v>
      </c>
      <c r="M87" s="49" t="s">
        <v>215</v>
      </c>
      <c r="N87" s="53" t="s">
        <v>223</v>
      </c>
      <c r="P87" s="1">
        <v>4</v>
      </c>
      <c r="V87" s="1">
        <v>2</v>
      </c>
      <c r="AF87" s="1">
        <f t="shared" si="0"/>
        <v>6</v>
      </c>
    </row>
    <row r="88" spans="2:33" ht="30.75" customHeight="1" thickTop="1" x14ac:dyDescent="0.2">
      <c r="D88" s="141"/>
      <c r="E88" s="960" t="s">
        <v>681</v>
      </c>
      <c r="F88" s="960"/>
      <c r="G88" s="960"/>
      <c r="H88" s="963" t="s">
        <v>685</v>
      </c>
      <c r="I88" s="963"/>
      <c r="J88" s="963"/>
      <c r="K88" s="963"/>
      <c r="L88" s="963"/>
      <c r="M88" s="963"/>
      <c r="N88" s="111" t="s">
        <v>695</v>
      </c>
    </row>
    <row r="89" spans="2:33" ht="30.75" customHeight="1" x14ac:dyDescent="0.2">
      <c r="D89" s="142"/>
      <c r="E89" s="961" t="s">
        <v>682</v>
      </c>
      <c r="F89" s="961"/>
      <c r="G89" s="961"/>
      <c r="H89" s="964" t="s">
        <v>686</v>
      </c>
      <c r="I89" s="964"/>
      <c r="J89" s="964"/>
      <c r="K89" s="964"/>
      <c r="L89" s="964"/>
      <c r="M89" s="964"/>
      <c r="N89" s="112" t="s">
        <v>696</v>
      </c>
    </row>
    <row r="90" spans="2:33" ht="30.75" customHeight="1" x14ac:dyDescent="0.2">
      <c r="D90" s="142"/>
      <c r="E90" s="961" t="s">
        <v>227</v>
      </c>
      <c r="F90" s="961"/>
      <c r="G90" s="961"/>
      <c r="H90" s="964" t="s">
        <v>687</v>
      </c>
      <c r="I90" s="964"/>
      <c r="J90" s="964"/>
      <c r="K90" s="964"/>
      <c r="L90" s="964"/>
      <c r="M90" s="964"/>
      <c r="N90" s="112" t="s">
        <v>697</v>
      </c>
    </row>
    <row r="91" spans="2:33" ht="30.75" customHeight="1" x14ac:dyDescent="0.2">
      <c r="D91" s="142"/>
      <c r="E91" s="961" t="s">
        <v>683</v>
      </c>
      <c r="F91" s="961"/>
      <c r="G91" s="961"/>
      <c r="H91" s="961"/>
      <c r="I91" s="961"/>
      <c r="J91" s="961"/>
      <c r="K91" s="961"/>
      <c r="L91" s="961"/>
      <c r="M91" s="961"/>
      <c r="N91" s="112" t="s">
        <v>698</v>
      </c>
    </row>
    <row r="92" spans="2:33" ht="30.75" customHeight="1" thickBot="1" x14ac:dyDescent="0.25">
      <c r="D92" s="143"/>
      <c r="E92" s="962" t="s">
        <v>684</v>
      </c>
      <c r="F92" s="962"/>
      <c r="G92" s="962"/>
      <c r="H92" s="962"/>
      <c r="I92" s="962"/>
      <c r="J92" s="962"/>
      <c r="K92" s="962"/>
      <c r="L92" s="962"/>
      <c r="M92" s="962"/>
      <c r="N92" s="113" t="s">
        <v>699</v>
      </c>
    </row>
    <row r="93" spans="2:33" ht="16" customHeight="1" thickTop="1" x14ac:dyDescent="0.2">
      <c r="E93" s="29"/>
      <c r="F93" s="29"/>
      <c r="G93" s="30"/>
      <c r="H93" s="29"/>
      <c r="I93" s="118" t="s">
        <v>9</v>
      </c>
      <c r="N93" s="32" t="s">
        <v>10</v>
      </c>
    </row>
    <row r="94" spans="2:33" ht="16" customHeight="1" x14ac:dyDescent="0.2">
      <c r="I94" s="33">
        <f>J94/L98</f>
        <v>4.416666666666667</v>
      </c>
      <c r="J94" s="31">
        <f>SUM(J4:J93)</f>
        <v>371</v>
      </c>
      <c r="L94" s="31">
        <f>SUM(L4:L93)</f>
        <v>74</v>
      </c>
      <c r="M94" s="31">
        <f>J94-L94</f>
        <v>297</v>
      </c>
      <c r="N94" s="34">
        <f>L94/L98</f>
        <v>0.88095238095238093</v>
      </c>
      <c r="O94" s="35">
        <f t="shared" ref="O94:AF94" si="1">SUM(O4:O93)</f>
        <v>71</v>
      </c>
      <c r="P94" s="35">
        <f t="shared" si="1"/>
        <v>80</v>
      </c>
      <c r="Q94" s="35">
        <f t="shared" si="1"/>
        <v>45</v>
      </c>
      <c r="R94" s="35">
        <f t="shared" si="1"/>
        <v>5</v>
      </c>
      <c r="S94" s="35">
        <f t="shared" si="1"/>
        <v>9</v>
      </c>
      <c r="T94" s="35">
        <f t="shared" si="1"/>
        <v>20</v>
      </c>
      <c r="U94" s="35">
        <f t="shared" si="1"/>
        <v>3</v>
      </c>
      <c r="V94" s="35">
        <f t="shared" si="1"/>
        <v>72</v>
      </c>
      <c r="W94" s="35">
        <f t="shared" si="1"/>
        <v>17</v>
      </c>
      <c r="X94" s="35">
        <f t="shared" si="1"/>
        <v>1</v>
      </c>
      <c r="Y94" s="35">
        <f t="shared" si="1"/>
        <v>34</v>
      </c>
      <c r="Z94" s="35">
        <f t="shared" si="1"/>
        <v>2</v>
      </c>
      <c r="AA94" s="35">
        <f t="shared" si="1"/>
        <v>1</v>
      </c>
      <c r="AB94" s="35">
        <f t="shared" si="1"/>
        <v>2</v>
      </c>
      <c r="AC94" s="35">
        <f t="shared" si="1"/>
        <v>1</v>
      </c>
      <c r="AD94" s="35">
        <f t="shared" si="1"/>
        <v>4</v>
      </c>
      <c r="AE94" s="35">
        <f t="shared" si="1"/>
        <v>4</v>
      </c>
      <c r="AF94" s="35">
        <f t="shared" si="1"/>
        <v>371</v>
      </c>
      <c r="AG94" s="35"/>
    </row>
    <row r="95" spans="2:33" ht="16" customHeight="1" x14ac:dyDescent="0.2">
      <c r="K95" s="1" t="s">
        <v>8</v>
      </c>
      <c r="L95" s="31">
        <f>COUNTIF(M4:M93,"○")</f>
        <v>66</v>
      </c>
      <c r="M95" s="31"/>
      <c r="N95" s="36">
        <f>ROUND(L95/(L98-L97)*1000,0)</f>
        <v>835</v>
      </c>
      <c r="O95" s="37">
        <f>O94/O96</f>
        <v>0.19137466307277629</v>
      </c>
      <c r="P95" s="37">
        <f t="shared" ref="P95:AF95" si="2">P94/P96</f>
        <v>0.215633423180593</v>
      </c>
      <c r="Q95" s="37">
        <f t="shared" si="2"/>
        <v>0.12129380053908356</v>
      </c>
      <c r="R95" s="37">
        <f t="shared" si="2"/>
        <v>1.3477088948787063E-2</v>
      </c>
      <c r="S95" s="37">
        <f t="shared" si="2"/>
        <v>2.4258760107816711E-2</v>
      </c>
      <c r="T95" s="37">
        <f t="shared" si="2"/>
        <v>5.3908355795148251E-2</v>
      </c>
      <c r="U95" s="37">
        <f t="shared" si="2"/>
        <v>8.0862533692722376E-3</v>
      </c>
      <c r="V95" s="37">
        <f t="shared" si="2"/>
        <v>0.19407008086253369</v>
      </c>
      <c r="W95" s="37">
        <f t="shared" si="2"/>
        <v>4.5822102425876012E-2</v>
      </c>
      <c r="X95" s="37">
        <f t="shared" si="2"/>
        <v>2.6954177897574125E-3</v>
      </c>
      <c r="Y95" s="37">
        <f t="shared" si="2"/>
        <v>9.1644204851752023E-2</v>
      </c>
      <c r="Z95" s="37">
        <f t="shared" si="2"/>
        <v>5.3908355795148251E-3</v>
      </c>
      <c r="AA95" s="37">
        <f t="shared" si="2"/>
        <v>2.6954177897574125E-3</v>
      </c>
      <c r="AB95" s="37">
        <f t="shared" si="2"/>
        <v>5.3908355795148251E-3</v>
      </c>
      <c r="AC95" s="37">
        <f t="shared" si="2"/>
        <v>2.6954177897574125E-3</v>
      </c>
      <c r="AD95" s="37">
        <f>AD94/AD96</f>
        <v>1.078167115902965E-2</v>
      </c>
      <c r="AE95" s="37">
        <f t="shared" si="2"/>
        <v>1.078167115902965E-2</v>
      </c>
      <c r="AF95" s="37">
        <f t="shared" si="2"/>
        <v>1</v>
      </c>
      <c r="AG95" s="29" t="s">
        <v>14</v>
      </c>
    </row>
    <row r="96" spans="2:33" ht="16" customHeight="1" x14ac:dyDescent="0.2">
      <c r="K96" s="1" t="s">
        <v>11</v>
      </c>
      <c r="L96" s="31">
        <f>COUNTIF(M4:M93,"●")</f>
        <v>13</v>
      </c>
      <c r="M96" s="31"/>
      <c r="O96" s="38">
        <f>$J94</f>
        <v>371</v>
      </c>
      <c r="P96" s="38">
        <f t="shared" ref="P96:AF96" si="3">$J94</f>
        <v>371</v>
      </c>
      <c r="Q96" s="38">
        <f t="shared" si="3"/>
        <v>371</v>
      </c>
      <c r="R96" s="38">
        <f t="shared" si="3"/>
        <v>371</v>
      </c>
      <c r="S96" s="38">
        <f t="shared" si="3"/>
        <v>371</v>
      </c>
      <c r="T96" s="38">
        <f t="shared" si="3"/>
        <v>371</v>
      </c>
      <c r="U96" s="38">
        <f t="shared" si="3"/>
        <v>371</v>
      </c>
      <c r="V96" s="38">
        <f t="shared" si="3"/>
        <v>371</v>
      </c>
      <c r="W96" s="38">
        <f>$J94</f>
        <v>371</v>
      </c>
      <c r="X96" s="38">
        <f>$J94</f>
        <v>371</v>
      </c>
      <c r="Y96" s="38">
        <f t="shared" si="3"/>
        <v>371</v>
      </c>
      <c r="Z96" s="38">
        <f t="shared" si="3"/>
        <v>371</v>
      </c>
      <c r="AA96" s="38">
        <f>$J94</f>
        <v>371</v>
      </c>
      <c r="AB96" s="38">
        <f>$J94</f>
        <v>371</v>
      </c>
      <c r="AC96" s="38">
        <f>$J94</f>
        <v>371</v>
      </c>
      <c r="AD96" s="38">
        <f>$J94</f>
        <v>371</v>
      </c>
      <c r="AE96" s="38">
        <f t="shared" si="3"/>
        <v>371</v>
      </c>
      <c r="AF96" s="38">
        <f t="shared" si="3"/>
        <v>371</v>
      </c>
    </row>
    <row r="97" spans="11:33" ht="16" customHeight="1" x14ac:dyDescent="0.2">
      <c r="K97" s="1" t="s">
        <v>12</v>
      </c>
      <c r="L97" s="31">
        <f>COUNTIF(M4:M93,"△")</f>
        <v>5</v>
      </c>
      <c r="M97" s="31"/>
      <c r="O97" s="35">
        <f>$L98</f>
        <v>84</v>
      </c>
      <c r="P97" s="35">
        <f t="shared" ref="P97:AF97" si="4">$L98</f>
        <v>84</v>
      </c>
      <c r="Q97" s="35">
        <f t="shared" si="4"/>
        <v>84</v>
      </c>
      <c r="R97" s="35">
        <f t="shared" si="4"/>
        <v>84</v>
      </c>
      <c r="S97" s="35">
        <f t="shared" si="4"/>
        <v>84</v>
      </c>
      <c r="T97" s="35">
        <f t="shared" si="4"/>
        <v>84</v>
      </c>
      <c r="U97" s="35">
        <f t="shared" si="4"/>
        <v>84</v>
      </c>
      <c r="V97" s="35">
        <f>$L98-$B$40</f>
        <v>47</v>
      </c>
      <c r="W97" s="35">
        <f>$L98-$B$44</f>
        <v>43</v>
      </c>
      <c r="X97" s="35">
        <f>$L98-$B$70</f>
        <v>17</v>
      </c>
      <c r="Y97" s="35">
        <f t="shared" si="4"/>
        <v>84</v>
      </c>
      <c r="Z97" s="35">
        <f t="shared" si="4"/>
        <v>84</v>
      </c>
      <c r="AA97" s="35">
        <f>$L98</f>
        <v>84</v>
      </c>
      <c r="AB97" s="35">
        <f>$L98-$B$80</f>
        <v>7</v>
      </c>
      <c r="AC97" s="35">
        <f>$L98-$B$80</f>
        <v>7</v>
      </c>
      <c r="AD97" s="35">
        <f>$L98-$B$80</f>
        <v>7</v>
      </c>
      <c r="AE97" s="35">
        <f t="shared" si="4"/>
        <v>84</v>
      </c>
      <c r="AF97" s="35">
        <f t="shared" si="4"/>
        <v>84</v>
      </c>
    </row>
    <row r="98" spans="11:33" ht="16" customHeight="1" x14ac:dyDescent="0.2">
      <c r="L98" s="31">
        <f>SUM(L95:L97)</f>
        <v>84</v>
      </c>
      <c r="M98" s="31"/>
      <c r="O98" s="119">
        <f t="shared" ref="O98:AF98" si="5">O97/O94</f>
        <v>1.1830985915492958</v>
      </c>
      <c r="P98" s="119">
        <f t="shared" si="5"/>
        <v>1.05</v>
      </c>
      <c r="Q98" s="119">
        <f t="shared" si="5"/>
        <v>1.8666666666666667</v>
      </c>
      <c r="R98" s="119">
        <f t="shared" si="5"/>
        <v>16.8</v>
      </c>
      <c r="S98" s="119">
        <f t="shared" si="5"/>
        <v>9.3333333333333339</v>
      </c>
      <c r="T98" s="119">
        <f t="shared" si="5"/>
        <v>4.2</v>
      </c>
      <c r="U98" s="119">
        <f t="shared" si="5"/>
        <v>28</v>
      </c>
      <c r="V98" s="119">
        <f>V97/V94</f>
        <v>0.65277777777777779</v>
      </c>
      <c r="W98" s="119">
        <f>W97/W94</f>
        <v>2.5294117647058822</v>
      </c>
      <c r="X98" s="119">
        <f>X97/X94</f>
        <v>17</v>
      </c>
      <c r="Y98" s="119">
        <f>Y97/Y94</f>
        <v>2.4705882352941178</v>
      </c>
      <c r="Z98" s="119">
        <f>Z97/Z94</f>
        <v>42</v>
      </c>
      <c r="AA98" s="119">
        <f t="shared" si="5"/>
        <v>84</v>
      </c>
      <c r="AB98" s="119">
        <f>AB97/AB94</f>
        <v>3.5</v>
      </c>
      <c r="AC98" s="119">
        <f>AC97/AC94</f>
        <v>7</v>
      </c>
      <c r="AD98" s="119">
        <f>AD97/AD94</f>
        <v>1.75</v>
      </c>
      <c r="AE98" s="119">
        <f t="shared" si="5"/>
        <v>21</v>
      </c>
      <c r="AF98" s="119">
        <f t="shared" si="5"/>
        <v>0.22641509433962265</v>
      </c>
      <c r="AG98" s="32" t="s">
        <v>172</v>
      </c>
    </row>
    <row r="99" spans="11:33" ht="16" customHeight="1" x14ac:dyDescent="0.2">
      <c r="M99" s="31"/>
      <c r="O99" s="120">
        <f>O94/O97</f>
        <v>0.84523809523809523</v>
      </c>
      <c r="P99" s="120">
        <f t="shared" ref="P99:AF99" si="6">P94/P97</f>
        <v>0.95238095238095233</v>
      </c>
      <c r="Q99" s="120">
        <f t="shared" si="6"/>
        <v>0.5357142857142857</v>
      </c>
      <c r="R99" s="120">
        <f t="shared" si="6"/>
        <v>5.9523809523809521E-2</v>
      </c>
      <c r="S99" s="120">
        <f t="shared" si="6"/>
        <v>0.10714285714285714</v>
      </c>
      <c r="T99" s="120">
        <f t="shared" si="6"/>
        <v>0.23809523809523808</v>
      </c>
      <c r="U99" s="120">
        <f t="shared" si="6"/>
        <v>3.5714285714285712E-2</v>
      </c>
      <c r="V99" s="120">
        <f>V94/V97</f>
        <v>1.5319148936170213</v>
      </c>
      <c r="W99" s="120">
        <f>W94/W97</f>
        <v>0.39534883720930231</v>
      </c>
      <c r="X99" s="120">
        <f>X94/X97</f>
        <v>5.8823529411764705E-2</v>
      </c>
      <c r="Y99" s="120">
        <f>Y94/Y97</f>
        <v>0.40476190476190477</v>
      </c>
      <c r="Z99" s="120">
        <f>Z94/Z97</f>
        <v>2.3809523809523808E-2</v>
      </c>
      <c r="AA99" s="120">
        <f t="shared" si="6"/>
        <v>1.1904761904761904E-2</v>
      </c>
      <c r="AB99" s="120">
        <f>AB94/AB97</f>
        <v>0.2857142857142857</v>
      </c>
      <c r="AC99" s="120">
        <f>AC94/AC97</f>
        <v>0.14285714285714285</v>
      </c>
      <c r="AD99" s="120">
        <f>AD94/AD97</f>
        <v>0.5714285714285714</v>
      </c>
      <c r="AE99" s="120">
        <f t="shared" si="6"/>
        <v>4.7619047619047616E-2</v>
      </c>
      <c r="AF99" s="120">
        <f t="shared" si="6"/>
        <v>4.416666666666667</v>
      </c>
      <c r="AG99" s="29" t="s">
        <v>173</v>
      </c>
    </row>
  </sheetData>
  <mergeCells count="131">
    <mergeCell ref="E88:G88"/>
    <mergeCell ref="E89:G89"/>
    <mergeCell ref="E90:G90"/>
    <mergeCell ref="E91:G91"/>
    <mergeCell ref="E92:G92"/>
    <mergeCell ref="H88:M88"/>
    <mergeCell ref="H89:M89"/>
    <mergeCell ref="H90:M90"/>
    <mergeCell ref="H91:M91"/>
    <mergeCell ref="H92:M92"/>
    <mergeCell ref="H78:H80"/>
    <mergeCell ref="C81:C87"/>
    <mergeCell ref="D81:D87"/>
    <mergeCell ref="E81:E87"/>
    <mergeCell ref="F81:F87"/>
    <mergeCell ref="G81:G87"/>
    <mergeCell ref="H81:H87"/>
    <mergeCell ref="C75:C77"/>
    <mergeCell ref="D75:D80"/>
    <mergeCell ref="E75:E77"/>
    <mergeCell ref="F75:F77"/>
    <mergeCell ref="G75:G77"/>
    <mergeCell ref="H75:H77"/>
    <mergeCell ref="C78:C80"/>
    <mergeCell ref="E78:E80"/>
    <mergeCell ref="F78:F80"/>
    <mergeCell ref="G78:G80"/>
    <mergeCell ref="H67:H70"/>
    <mergeCell ref="C71:C74"/>
    <mergeCell ref="E71:E74"/>
    <mergeCell ref="F71:F74"/>
    <mergeCell ref="G71:G74"/>
    <mergeCell ref="H71:H74"/>
    <mergeCell ref="C63:C66"/>
    <mergeCell ref="D63:D74"/>
    <mergeCell ref="E63:E66"/>
    <mergeCell ref="F63:F66"/>
    <mergeCell ref="G63:G66"/>
    <mergeCell ref="H64:H66"/>
    <mergeCell ref="C67:C70"/>
    <mergeCell ref="E67:E70"/>
    <mergeCell ref="F67:F70"/>
    <mergeCell ref="G67:G70"/>
    <mergeCell ref="C60:C62"/>
    <mergeCell ref="D60:D62"/>
    <mergeCell ref="E60:E62"/>
    <mergeCell ref="F60:F62"/>
    <mergeCell ref="G60:G62"/>
    <mergeCell ref="H60:H62"/>
    <mergeCell ref="H52:H53"/>
    <mergeCell ref="H54:H55"/>
    <mergeCell ref="C56:C59"/>
    <mergeCell ref="E56:E59"/>
    <mergeCell ref="F56:F59"/>
    <mergeCell ref="G56:G59"/>
    <mergeCell ref="H56:H57"/>
    <mergeCell ref="H58:H59"/>
    <mergeCell ref="C49:C51"/>
    <mergeCell ref="D49:D59"/>
    <mergeCell ref="E49:E51"/>
    <mergeCell ref="F49:F51"/>
    <mergeCell ref="G49:G51"/>
    <mergeCell ref="H49:H51"/>
    <mergeCell ref="C52:C55"/>
    <mergeCell ref="E52:E55"/>
    <mergeCell ref="F52:F55"/>
    <mergeCell ref="G52:G55"/>
    <mergeCell ref="C45:C48"/>
    <mergeCell ref="D45:D48"/>
    <mergeCell ref="E45:E48"/>
    <mergeCell ref="F45:F48"/>
    <mergeCell ref="G45:G48"/>
    <mergeCell ref="H45:H48"/>
    <mergeCell ref="H37:H40"/>
    <mergeCell ref="C41:C44"/>
    <mergeCell ref="D41:D44"/>
    <mergeCell ref="E41:E44"/>
    <mergeCell ref="F41:F44"/>
    <mergeCell ref="G41:G44"/>
    <mergeCell ref="H41:H44"/>
    <mergeCell ref="C33:C36"/>
    <mergeCell ref="D33:D40"/>
    <mergeCell ref="E33:E36"/>
    <mergeCell ref="F33:F36"/>
    <mergeCell ref="G33:G36"/>
    <mergeCell ref="H33:H36"/>
    <mergeCell ref="C37:C40"/>
    <mergeCell ref="E37:E40"/>
    <mergeCell ref="F37:F40"/>
    <mergeCell ref="G37:G40"/>
    <mergeCell ref="H24:H28"/>
    <mergeCell ref="C29:C32"/>
    <mergeCell ref="E29:E32"/>
    <mergeCell ref="F29:F32"/>
    <mergeCell ref="G29:G32"/>
    <mergeCell ref="H29:H32"/>
    <mergeCell ref="C19:C23"/>
    <mergeCell ref="D19:D32"/>
    <mergeCell ref="E19:E23"/>
    <mergeCell ref="F19:F23"/>
    <mergeCell ref="G19:G23"/>
    <mergeCell ref="H19:H23"/>
    <mergeCell ref="C24:C28"/>
    <mergeCell ref="E24:E28"/>
    <mergeCell ref="F24:F28"/>
    <mergeCell ref="G24:G28"/>
    <mergeCell ref="H12:H15"/>
    <mergeCell ref="C16:C18"/>
    <mergeCell ref="E16:E18"/>
    <mergeCell ref="F16:F18"/>
    <mergeCell ref="G16:G18"/>
    <mergeCell ref="H16:H18"/>
    <mergeCell ref="C8:C11"/>
    <mergeCell ref="D8:D18"/>
    <mergeCell ref="E8:E11"/>
    <mergeCell ref="F8:F11"/>
    <mergeCell ref="G8:G11"/>
    <mergeCell ref="H8:H11"/>
    <mergeCell ref="C12:C15"/>
    <mergeCell ref="E12:E15"/>
    <mergeCell ref="F12:F15"/>
    <mergeCell ref="G12:G15"/>
    <mergeCell ref="D2:N2"/>
    <mergeCell ref="D3:E3"/>
    <mergeCell ref="J3:M3"/>
    <mergeCell ref="C4:C7"/>
    <mergeCell ref="D4:D7"/>
    <mergeCell ref="E4:E7"/>
    <mergeCell ref="F4:F7"/>
    <mergeCell ref="G4:G7"/>
    <mergeCell ref="H4:H7"/>
  </mergeCells>
  <phoneticPr fontId="1"/>
  <pageMargins left="0.19685039370078741" right="0.19685039370078741" top="0.86614173228346458" bottom="0.19685039370078741" header="0.51181102362204722" footer="0.51181102362204722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2020年度U-12</vt:lpstr>
      <vt:lpstr>2019年度U-11</vt:lpstr>
      <vt:lpstr>2018年度U-10</vt:lpstr>
      <vt:lpstr>2017年度U-9</vt:lpstr>
      <vt:lpstr>2016年度U-8</vt:lpstr>
      <vt:lpstr>2015年度U-7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unokoji</dc:creator>
  <cp:lastModifiedBy>夘野浩司</cp:lastModifiedBy>
  <cp:lastPrinted>2019-12-01T09:54:42Z</cp:lastPrinted>
  <dcterms:created xsi:type="dcterms:W3CDTF">2010-03-25T11:59:55Z</dcterms:created>
  <dcterms:modified xsi:type="dcterms:W3CDTF">2021-04-19T13:23:32Z</dcterms:modified>
</cp:coreProperties>
</file>