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ngo\OneDrive\デスクトップ\東舞子SC関連資料\4期生（2021年～2026年）\"/>
    </mc:Choice>
  </mc:AlternateContent>
  <xr:revisionPtr revIDLastSave="0" documentId="13_ncr:1_{57C074A0-81B7-43E6-AA3C-5C4A89079692}" xr6:coauthVersionLast="47" xr6:coauthVersionMax="47" xr10:uidLastSave="{00000000-0000-0000-0000-000000000000}"/>
  <bookViews>
    <workbookView xWindow="-120" yWindow="-120" windowWidth="29040" windowHeight="15720" tabRatio="759" xr2:uid="{00000000-000D-0000-FFFF-FFFF00000000}"/>
  </bookViews>
  <sheets>
    <sheet name="2025年度U-11" sheetId="16" r:id="rId1"/>
    <sheet name="2024年度U-10" sheetId="15" r:id="rId2"/>
    <sheet name="2023年度U-9" sheetId="1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57" i="16" l="1"/>
  <c r="AB158" i="16"/>
  <c r="AB159" i="16"/>
  <c r="AB152" i="16"/>
  <c r="AB153" i="16"/>
  <c r="AB154" i="16"/>
  <c r="AB155" i="16"/>
  <c r="AB156" i="16"/>
  <c r="AB146" i="16"/>
  <c r="AB147" i="16"/>
  <c r="AB148" i="16"/>
  <c r="AB149" i="16"/>
  <c r="AB150" i="16"/>
  <c r="AB144" i="16"/>
  <c r="AB145" i="16"/>
  <c r="AB151" i="16"/>
  <c r="AB139" i="16"/>
  <c r="AB140" i="16"/>
  <c r="AB141" i="16"/>
  <c r="AB142" i="16"/>
  <c r="AB143" i="16"/>
  <c r="AB160" i="16"/>
  <c r="AB134" i="16"/>
  <c r="AB135" i="16"/>
  <c r="AB136" i="16"/>
  <c r="AB137" i="16"/>
  <c r="AB138" i="16"/>
  <c r="L172" i="16"/>
  <c r="J172" i="16"/>
  <c r="O174" i="16" s="1"/>
  <c r="AB127" i="16"/>
  <c r="AB128" i="16"/>
  <c r="AB129" i="16"/>
  <c r="AB130" i="16"/>
  <c r="AB131" i="16"/>
  <c r="AB123" i="16"/>
  <c r="AB124" i="16"/>
  <c r="AB125" i="16"/>
  <c r="AB126" i="16"/>
  <c r="AB132" i="16"/>
  <c r="AB115" i="16"/>
  <c r="AB116" i="16"/>
  <c r="AB117" i="16"/>
  <c r="AB118" i="16"/>
  <c r="AB120" i="16"/>
  <c r="AB121" i="16"/>
  <c r="AB122" i="16"/>
  <c r="AB108" i="16"/>
  <c r="AB109" i="16"/>
  <c r="AB110" i="16"/>
  <c r="AB111" i="16"/>
  <c r="AB112" i="16"/>
  <c r="AB113" i="16"/>
  <c r="AB114" i="16"/>
  <c r="AB103" i="16"/>
  <c r="AB104" i="16"/>
  <c r="AB105" i="16"/>
  <c r="AB106" i="16"/>
  <c r="AB107" i="16"/>
  <c r="AB95" i="16"/>
  <c r="AB96" i="16"/>
  <c r="AB97" i="16"/>
  <c r="AB98" i="16"/>
  <c r="AB99" i="16"/>
  <c r="AB92" i="16"/>
  <c r="AB93" i="16"/>
  <c r="AB94" i="16"/>
  <c r="AB100" i="16"/>
  <c r="AB101" i="16"/>
  <c r="AB86" i="16"/>
  <c r="AB87" i="16"/>
  <c r="AB88" i="16"/>
  <c r="AB89" i="16"/>
  <c r="AB90" i="16"/>
  <c r="AB91" i="16"/>
  <c r="AB102" i="16"/>
  <c r="AB82" i="16"/>
  <c r="AB83" i="16"/>
  <c r="AB84" i="16"/>
  <c r="AB85" i="16"/>
  <c r="AB133" i="16"/>
  <c r="AB76" i="16"/>
  <c r="AB77" i="16"/>
  <c r="AB78" i="16"/>
  <c r="AB79" i="16"/>
  <c r="AB80" i="16"/>
  <c r="AB73" i="16"/>
  <c r="AB74" i="16"/>
  <c r="AB75" i="16"/>
  <c r="AB65" i="16"/>
  <c r="AB66" i="16"/>
  <c r="AB67" i="16"/>
  <c r="AB68" i="16"/>
  <c r="AB69" i="16"/>
  <c r="AB70" i="16"/>
  <c r="AB71" i="16"/>
  <c r="AB72" i="16"/>
  <c r="AB60" i="16"/>
  <c r="AB61" i="16"/>
  <c r="AB62" i="16"/>
  <c r="AB63" i="16"/>
  <c r="AB64" i="16"/>
  <c r="AB54" i="16"/>
  <c r="AB55" i="16"/>
  <c r="AB56" i="16"/>
  <c r="AB57" i="16"/>
  <c r="AB58" i="16"/>
  <c r="AB39" i="16"/>
  <c r="AB32" i="16"/>
  <c r="AB33" i="16"/>
  <c r="AB34" i="16"/>
  <c r="AB38" i="16"/>
  <c r="AB40" i="16"/>
  <c r="AB41" i="16"/>
  <c r="AB28" i="16"/>
  <c r="AB27" i="16"/>
  <c r="AB29" i="16"/>
  <c r="AB30" i="16"/>
  <c r="AB31" i="16"/>
  <c r="AB35" i="16"/>
  <c r="AB36" i="16"/>
  <c r="AB37" i="16"/>
  <c r="AB42" i="16"/>
  <c r="AB43" i="16"/>
  <c r="AB44" i="16"/>
  <c r="AB45" i="16"/>
  <c r="AB46" i="16"/>
  <c r="AB47" i="16"/>
  <c r="AB48" i="16"/>
  <c r="AB49" i="16"/>
  <c r="AB50" i="16"/>
  <c r="AB51" i="16"/>
  <c r="AB52" i="16"/>
  <c r="AB53" i="16"/>
  <c r="AB6" i="16"/>
  <c r="AB7" i="16"/>
  <c r="AB8" i="16"/>
  <c r="AB9" i="16"/>
  <c r="AB10" i="16"/>
  <c r="AB11" i="16"/>
  <c r="L154" i="14"/>
  <c r="AE145" i="15"/>
  <c r="L161" i="15"/>
  <c r="J161" i="15"/>
  <c r="Z163" i="15"/>
  <c r="AE138" i="15"/>
  <c r="AE139" i="15"/>
  <c r="AE140" i="15"/>
  <c r="AE141" i="15"/>
  <c r="AE142" i="15"/>
  <c r="AE143" i="15"/>
  <c r="AE144" i="15"/>
  <c r="AE136" i="15"/>
  <c r="AE137" i="15"/>
  <c r="AE132" i="15"/>
  <c r="AE133" i="15"/>
  <c r="AE134" i="15"/>
  <c r="L175" i="16"/>
  <c r="L174" i="16"/>
  <c r="L173" i="16"/>
  <c r="AA172" i="16"/>
  <c r="Z172" i="16"/>
  <c r="Y172" i="16"/>
  <c r="X172" i="16"/>
  <c r="W172" i="16"/>
  <c r="V172" i="16"/>
  <c r="U172" i="16"/>
  <c r="T172" i="16"/>
  <c r="S172" i="16"/>
  <c r="R172" i="16"/>
  <c r="O172" i="16"/>
  <c r="P172" i="16"/>
  <c r="Q172" i="16"/>
  <c r="AB161" i="16"/>
  <c r="AB81" i="16"/>
  <c r="AB59" i="16"/>
  <c r="AB26" i="16"/>
  <c r="AB25" i="16"/>
  <c r="AB24" i="16"/>
  <c r="AB23" i="16"/>
  <c r="AB22" i="16"/>
  <c r="AB21" i="16"/>
  <c r="AB20" i="16"/>
  <c r="AB19" i="16"/>
  <c r="AB18" i="16"/>
  <c r="AB17" i="16"/>
  <c r="AB16" i="16"/>
  <c r="AB15" i="16"/>
  <c r="AB14" i="16"/>
  <c r="AB13" i="16"/>
  <c r="AB12" i="16"/>
  <c r="AB5" i="16"/>
  <c r="AB4" i="16"/>
  <c r="O161" i="15"/>
  <c r="P161" i="15"/>
  <c r="AE130" i="15"/>
  <c r="AE131" i="15"/>
  <c r="AE135" i="15"/>
  <c r="AE111" i="15"/>
  <c r="AE112" i="15"/>
  <c r="AE113" i="15"/>
  <c r="AE114" i="15"/>
  <c r="AE115" i="15"/>
  <c r="AE116" i="15"/>
  <c r="AE117" i="15"/>
  <c r="AE118" i="15"/>
  <c r="AE119" i="15"/>
  <c r="AE120" i="15"/>
  <c r="AE121" i="15"/>
  <c r="AE122" i="15"/>
  <c r="AE123" i="15"/>
  <c r="AE124" i="15"/>
  <c r="AE125" i="15"/>
  <c r="AE126" i="15"/>
  <c r="AE127" i="15"/>
  <c r="AE128" i="15"/>
  <c r="AE102" i="15"/>
  <c r="AE103" i="15"/>
  <c r="AE104" i="15"/>
  <c r="AE105" i="15"/>
  <c r="AE106" i="15"/>
  <c r="AE107" i="15"/>
  <c r="AE108" i="15"/>
  <c r="AE109" i="15"/>
  <c r="AE110" i="15"/>
  <c r="AE96" i="15"/>
  <c r="AE97" i="15"/>
  <c r="AE98" i="15"/>
  <c r="AE100" i="15"/>
  <c r="AE101" i="15"/>
  <c r="AE91" i="15"/>
  <c r="AE92" i="15"/>
  <c r="AE93" i="15"/>
  <c r="AE95" i="15"/>
  <c r="AE86" i="15"/>
  <c r="AE87" i="15"/>
  <c r="AE88" i="15"/>
  <c r="AE89" i="15"/>
  <c r="AE90" i="15"/>
  <c r="AE80" i="15"/>
  <c r="AE81" i="15"/>
  <c r="AE82" i="15"/>
  <c r="AE83" i="15"/>
  <c r="AE84" i="15"/>
  <c r="Z161" i="15"/>
  <c r="AE76" i="15"/>
  <c r="AE77" i="15"/>
  <c r="AE78" i="15"/>
  <c r="AE79" i="15"/>
  <c r="AE85" i="15"/>
  <c r="AE71" i="15"/>
  <c r="AE72" i="15"/>
  <c r="AE73" i="15"/>
  <c r="AE74" i="15"/>
  <c r="AE75" i="15"/>
  <c r="AE129" i="15"/>
  <c r="AE66" i="15"/>
  <c r="AE67" i="15"/>
  <c r="AE68" i="15"/>
  <c r="AE69" i="15"/>
  <c r="AE70" i="15"/>
  <c r="AE61" i="15"/>
  <c r="AE62" i="15"/>
  <c r="AE63" i="15"/>
  <c r="AE64" i="15"/>
  <c r="AE65" i="15"/>
  <c r="AE55" i="15"/>
  <c r="AE56" i="15"/>
  <c r="AE57" i="15"/>
  <c r="AE58" i="15"/>
  <c r="AE59" i="15"/>
  <c r="AE52" i="15"/>
  <c r="AE53" i="15"/>
  <c r="AE54" i="15"/>
  <c r="AE60" i="15"/>
  <c r="AE50" i="15"/>
  <c r="AE49" i="15"/>
  <c r="AE45" i="15"/>
  <c r="AE46" i="15"/>
  <c r="AE47" i="15"/>
  <c r="AE37" i="15"/>
  <c r="AE38" i="15"/>
  <c r="AE39" i="15"/>
  <c r="AE40" i="15"/>
  <c r="AE41" i="15"/>
  <c r="AE42" i="15"/>
  <c r="AE43" i="15"/>
  <c r="AE44" i="15"/>
  <c r="AE48" i="15"/>
  <c r="AE30" i="15"/>
  <c r="AE31" i="15"/>
  <c r="AE32" i="15"/>
  <c r="AE33" i="15"/>
  <c r="AE34" i="15"/>
  <c r="AE35" i="15"/>
  <c r="AE36" i="15"/>
  <c r="AE25" i="15"/>
  <c r="AE24" i="15"/>
  <c r="AE4" i="15"/>
  <c r="AE26" i="15"/>
  <c r="AE27" i="15"/>
  <c r="AE28" i="15"/>
  <c r="AE29" i="15"/>
  <c r="AC161" i="15"/>
  <c r="AE20" i="15"/>
  <c r="AE21" i="15"/>
  <c r="AE22" i="15"/>
  <c r="AE23" i="15"/>
  <c r="AE17" i="15"/>
  <c r="AE18" i="15"/>
  <c r="AE19" i="15"/>
  <c r="AE14" i="15"/>
  <c r="AE15" i="15"/>
  <c r="AE16" i="15"/>
  <c r="AE9" i="15"/>
  <c r="AE10" i="15"/>
  <c r="AE11" i="15"/>
  <c r="AE12" i="15"/>
  <c r="AE13" i="15"/>
  <c r="P163" i="15"/>
  <c r="P162" i="15"/>
  <c r="Z162" i="15"/>
  <c r="AE8" i="15"/>
  <c r="AE51" i="15"/>
  <c r="L164" i="15"/>
  <c r="L163" i="15"/>
  <c r="L162" i="15"/>
  <c r="AA161" i="15"/>
  <c r="R161" i="15"/>
  <c r="AD161" i="15"/>
  <c r="Y161" i="15"/>
  <c r="X161" i="15"/>
  <c r="W161" i="15"/>
  <c r="V161" i="15"/>
  <c r="U161" i="15"/>
  <c r="T161" i="15"/>
  <c r="S161" i="15"/>
  <c r="AB161" i="15"/>
  <c r="Q161" i="15"/>
  <c r="AE146" i="15"/>
  <c r="AE7" i="15"/>
  <c r="AE6" i="15"/>
  <c r="AE5" i="15"/>
  <c r="J153" i="14"/>
  <c r="L153" i="14"/>
  <c r="O2" i="15"/>
  <c r="P2" i="15"/>
  <c r="Z2" i="15"/>
  <c r="AE161" i="15"/>
  <c r="V2" i="15"/>
  <c r="Q2" i="15"/>
  <c r="W2" i="15"/>
  <c r="Y2" i="15"/>
  <c r="M161" i="15"/>
  <c r="X2" i="15"/>
  <c r="O163" i="15"/>
  <c r="O162" i="15"/>
  <c r="X163" i="15"/>
  <c r="X162" i="15"/>
  <c r="S2" i="15"/>
  <c r="R2" i="15"/>
  <c r="U163" i="15"/>
  <c r="U162" i="15"/>
  <c r="AA163" i="15"/>
  <c r="AA162" i="15"/>
  <c r="T2" i="15"/>
  <c r="V163" i="15"/>
  <c r="V162" i="15"/>
  <c r="U2" i="15"/>
  <c r="AC163" i="15"/>
  <c r="AC162" i="15"/>
  <c r="W163" i="15"/>
  <c r="W162" i="15"/>
  <c r="AE163" i="15"/>
  <c r="Q163" i="15"/>
  <c r="Q162" i="15"/>
  <c r="Y163" i="15"/>
  <c r="Y162" i="15"/>
  <c r="AB163" i="15"/>
  <c r="AB162" i="15"/>
  <c r="AD163" i="15"/>
  <c r="AD162" i="15"/>
  <c r="L165" i="15"/>
  <c r="P164" i="15"/>
  <c r="S163" i="15"/>
  <c r="S162" i="15"/>
  <c r="R163" i="15"/>
  <c r="R162" i="15"/>
  <c r="T163" i="15"/>
  <c r="T162" i="15"/>
  <c r="AE133" i="14"/>
  <c r="AE134" i="14"/>
  <c r="AE135" i="14"/>
  <c r="AE136" i="14"/>
  <c r="AE126" i="14"/>
  <c r="AE127" i="14"/>
  <c r="AE128" i="14"/>
  <c r="AE129" i="14"/>
  <c r="AE130" i="14"/>
  <c r="AE124" i="14"/>
  <c r="AE125" i="14"/>
  <c r="AE131" i="14"/>
  <c r="AE119" i="14"/>
  <c r="AE120" i="14"/>
  <c r="AE121" i="14"/>
  <c r="AE122" i="14"/>
  <c r="AE123" i="14"/>
  <c r="AE112" i="14"/>
  <c r="AE113" i="14"/>
  <c r="AE114" i="14"/>
  <c r="AE115" i="14"/>
  <c r="AE116" i="14"/>
  <c r="AE117" i="14"/>
  <c r="AE118" i="14"/>
  <c r="AE107" i="14"/>
  <c r="AE108" i="14"/>
  <c r="AE109" i="14"/>
  <c r="AE110" i="14"/>
  <c r="AE111" i="14"/>
  <c r="AE102" i="14"/>
  <c r="AE103" i="14"/>
  <c r="AE104" i="14"/>
  <c r="AE105" i="14"/>
  <c r="AE106" i="14"/>
  <c r="AE132" i="14"/>
  <c r="AE96" i="14"/>
  <c r="AE97" i="14"/>
  <c r="AE98" i="14"/>
  <c r="AE99" i="14"/>
  <c r="AE100" i="14"/>
  <c r="AE91" i="14"/>
  <c r="AE92" i="14"/>
  <c r="AE93" i="14"/>
  <c r="AE94" i="14"/>
  <c r="AE95" i="14"/>
  <c r="AE85" i="14"/>
  <c r="AE86" i="14"/>
  <c r="AE87" i="14"/>
  <c r="AE88" i="14"/>
  <c r="AE89" i="14"/>
  <c r="AE81" i="14"/>
  <c r="AE82" i="14"/>
  <c r="AE83" i="14"/>
  <c r="AE84" i="14"/>
  <c r="AE90" i="14"/>
  <c r="AE101" i="14"/>
  <c r="AE77" i="14"/>
  <c r="AE78" i="14"/>
  <c r="AE79" i="14"/>
  <c r="AE80" i="14"/>
  <c r="AE73" i="14"/>
  <c r="AE74" i="14"/>
  <c r="AE75" i="14"/>
  <c r="AE5" i="14"/>
  <c r="AE6" i="14"/>
  <c r="AE7" i="14"/>
  <c r="AE8" i="14"/>
  <c r="AE9" i="14"/>
  <c r="AE10" i="14"/>
  <c r="AE11" i="14"/>
  <c r="AE12" i="14"/>
  <c r="AE13" i="14"/>
  <c r="AE14" i="14"/>
  <c r="AE15" i="14"/>
  <c r="AE16" i="14"/>
  <c r="AE17" i="14"/>
  <c r="AE18" i="14"/>
  <c r="AE19" i="14"/>
  <c r="AE20" i="14"/>
  <c r="AE21" i="14"/>
  <c r="AE22" i="14"/>
  <c r="AE23" i="14"/>
  <c r="AE24" i="14"/>
  <c r="AE25" i="14"/>
  <c r="AE26" i="14"/>
  <c r="AE27" i="14"/>
  <c r="AE28" i="14"/>
  <c r="AE29" i="14"/>
  <c r="AE30" i="14"/>
  <c r="AE31" i="14"/>
  <c r="AE32" i="14"/>
  <c r="AE33" i="14"/>
  <c r="AE34" i="14"/>
  <c r="AE35" i="14"/>
  <c r="AE36" i="14"/>
  <c r="AE37" i="14"/>
  <c r="AE38" i="14"/>
  <c r="AE39" i="14"/>
  <c r="AE40" i="14"/>
  <c r="AE41" i="14"/>
  <c r="AE42" i="14"/>
  <c r="AE43" i="14"/>
  <c r="AE44" i="14"/>
  <c r="AE45" i="14"/>
  <c r="AE46" i="14"/>
  <c r="AE47" i="14"/>
  <c r="AE48" i="14"/>
  <c r="AE49" i="14"/>
  <c r="AE50" i="14"/>
  <c r="AE51" i="14"/>
  <c r="AE52" i="14"/>
  <c r="AE53" i="14"/>
  <c r="AE54" i="14"/>
  <c r="AE55" i="14"/>
  <c r="AE56" i="14"/>
  <c r="AE57" i="14"/>
  <c r="AE58" i="14"/>
  <c r="AE59" i="14"/>
  <c r="AE60" i="14"/>
  <c r="AE61" i="14"/>
  <c r="AE62" i="14"/>
  <c r="AE63" i="14"/>
  <c r="AE64" i="14"/>
  <c r="AE65" i="14"/>
  <c r="AE66" i="14"/>
  <c r="AE67" i="14"/>
  <c r="AE68" i="14"/>
  <c r="AE69" i="14"/>
  <c r="AE70" i="14"/>
  <c r="AE71" i="14"/>
  <c r="AE72" i="14"/>
  <c r="AE76" i="14"/>
  <c r="AE137" i="14"/>
  <c r="AE4" i="14"/>
  <c r="P166" i="15"/>
  <c r="P165" i="15"/>
  <c r="N162" i="15"/>
  <c r="Z164" i="15"/>
  <c r="I161" i="15"/>
  <c r="AE162" i="15"/>
  <c r="AD164" i="15"/>
  <c r="AB164" i="15"/>
  <c r="Y164" i="15"/>
  <c r="Q164" i="15"/>
  <c r="X164" i="15"/>
  <c r="O164" i="15"/>
  <c r="AE164" i="15"/>
  <c r="W164" i="15"/>
  <c r="AC164" i="15"/>
  <c r="N161" i="15"/>
  <c r="V164" i="15"/>
  <c r="AA164" i="15"/>
  <c r="U164" i="15"/>
  <c r="T164" i="15"/>
  <c r="R164" i="15"/>
  <c r="S164" i="15"/>
  <c r="M153" i="14"/>
  <c r="Z165" i="15"/>
  <c r="Z166" i="15"/>
  <c r="S165" i="15"/>
  <c r="S166" i="15"/>
  <c r="T166" i="15"/>
  <c r="T165" i="15"/>
  <c r="Y165" i="15"/>
  <c r="Y166" i="15"/>
  <c r="AB165" i="15"/>
  <c r="AB166" i="15"/>
  <c r="R165" i="15"/>
  <c r="R166" i="15"/>
  <c r="AC165" i="15"/>
  <c r="AC166" i="15"/>
  <c r="AD165" i="15"/>
  <c r="AD166" i="15"/>
  <c r="W165" i="15"/>
  <c r="W166" i="15"/>
  <c r="AE165" i="15"/>
  <c r="AE166" i="15"/>
  <c r="U165" i="15"/>
  <c r="U166" i="15"/>
  <c r="O165" i="15"/>
  <c r="O166" i="15"/>
  <c r="AA165" i="15"/>
  <c r="AA166" i="15"/>
  <c r="X165" i="15"/>
  <c r="X166" i="15"/>
  <c r="V165" i="15"/>
  <c r="V166" i="15"/>
  <c r="Q165" i="15"/>
  <c r="Q166" i="15"/>
  <c r="L156" i="14"/>
  <c r="L155" i="14"/>
  <c r="L157" i="14"/>
  <c r="AB153" i="14"/>
  <c r="X153" i="14"/>
  <c r="U153" i="14"/>
  <c r="V153" i="14"/>
  <c r="W153" i="14"/>
  <c r="AC153" i="14"/>
  <c r="AA153" i="14"/>
  <c r="Z153" i="14"/>
  <c r="Y153" i="14"/>
  <c r="T153" i="14"/>
  <c r="S153" i="14"/>
  <c r="R153" i="14"/>
  <c r="Q153" i="14"/>
  <c r="AD153" i="14"/>
  <c r="P153" i="14"/>
  <c r="O153" i="14"/>
  <c r="O2" i="14"/>
  <c r="N153" i="14"/>
  <c r="W155" i="14"/>
  <c r="W154" i="14"/>
  <c r="AB155" i="14"/>
  <c r="AB154" i="14"/>
  <c r="P2" i="14"/>
  <c r="V2" i="14"/>
  <c r="Q2" i="14"/>
  <c r="W2" i="14"/>
  <c r="Z2" i="14"/>
  <c r="R2" i="14"/>
  <c r="X2" i="14"/>
  <c r="Y2" i="14"/>
  <c r="S2" i="14"/>
  <c r="AA2" i="14"/>
  <c r="T2" i="14"/>
  <c r="AB2" i="14"/>
  <c r="U2" i="14"/>
  <c r="X155" i="14"/>
  <c r="X154" i="14"/>
  <c r="V155" i="14"/>
  <c r="V154" i="14"/>
  <c r="U155" i="14"/>
  <c r="U154" i="14"/>
  <c r="AC155" i="14"/>
  <c r="AC154" i="14"/>
  <c r="R155" i="14"/>
  <c r="R154" i="14"/>
  <c r="AE153" i="14"/>
  <c r="S155" i="14"/>
  <c r="S154" i="14"/>
  <c r="AE155" i="14"/>
  <c r="T155" i="14"/>
  <c r="T154" i="14"/>
  <c r="P155" i="14"/>
  <c r="P154" i="14"/>
  <c r="Y155" i="14"/>
  <c r="Y154" i="14"/>
  <c r="O155" i="14"/>
  <c r="O154" i="14"/>
  <c r="AD155" i="14"/>
  <c r="AD154" i="14"/>
  <c r="Z155" i="14"/>
  <c r="Z154" i="14"/>
  <c r="Q155" i="14"/>
  <c r="Q154" i="14"/>
  <c r="AA155" i="14"/>
  <c r="AA154" i="14"/>
  <c r="X156" i="14"/>
  <c r="X157" i="14"/>
  <c r="AB156" i="14"/>
  <c r="U156" i="14"/>
  <c r="W156" i="14"/>
  <c r="V156" i="14"/>
  <c r="AD156" i="14"/>
  <c r="AD157" i="14"/>
  <c r="S156" i="14"/>
  <c r="S157" i="14"/>
  <c r="AA156" i="14"/>
  <c r="AA157" i="14"/>
  <c r="AC156" i="14"/>
  <c r="AC157" i="14"/>
  <c r="O156" i="14"/>
  <c r="O157" i="14"/>
  <c r="P156" i="14"/>
  <c r="P157" i="14"/>
  <c r="I153" i="14"/>
  <c r="Y156" i="14"/>
  <c r="Y157" i="14"/>
  <c r="Z156" i="14"/>
  <c r="Z157" i="14"/>
  <c r="AE156" i="14"/>
  <c r="AE158" i="14"/>
  <c r="Q156" i="14"/>
  <c r="Q157" i="14"/>
  <c r="N154" i="14"/>
  <c r="R156" i="14"/>
  <c r="R157" i="14"/>
  <c r="AE154" i="14"/>
  <c r="T156" i="14"/>
  <c r="X158" i="14"/>
  <c r="AB157" i="14"/>
  <c r="AB158" i="14"/>
  <c r="V157" i="14"/>
  <c r="V158" i="14"/>
  <c r="W157" i="14"/>
  <c r="W158" i="14"/>
  <c r="U157" i="14"/>
  <c r="U158" i="14"/>
  <c r="AA158" i="14"/>
  <c r="AD158" i="14"/>
  <c r="AC158" i="14"/>
  <c r="P158" i="14"/>
  <c r="AE157" i="14"/>
  <c r="O158" i="14"/>
  <c r="Y158" i="14"/>
  <c r="S158" i="14"/>
  <c r="Z158" i="14"/>
  <c r="R158" i="14"/>
  <c r="Q158" i="14"/>
  <c r="T157" i="14"/>
  <c r="T158" i="14"/>
  <c r="R2" i="16" l="1"/>
  <c r="O173" i="16"/>
  <c r="AB172" i="16"/>
  <c r="W2" i="16"/>
  <c r="S2" i="16"/>
  <c r="X2" i="16"/>
  <c r="P2" i="16"/>
  <c r="Q2" i="16"/>
  <c r="T2" i="16"/>
  <c r="Z2" i="16"/>
  <c r="Y2" i="16"/>
  <c r="V2" i="16"/>
  <c r="O2" i="16"/>
  <c r="U2" i="16"/>
  <c r="L176" i="16"/>
  <c r="Z175" i="16" s="1"/>
  <c r="Z174" i="16"/>
  <c r="Z173" i="16" s="1"/>
  <c r="AB174" i="16"/>
  <c r="T174" i="16"/>
  <c r="T173" i="16" s="1"/>
  <c r="S174" i="16"/>
  <c r="S173" i="16" s="1"/>
  <c r="R174" i="16"/>
  <c r="R173" i="16" s="1"/>
  <c r="X174" i="16"/>
  <c r="X173" i="16" s="1"/>
  <c r="W174" i="16"/>
  <c r="W173" i="16" s="1"/>
  <c r="V174" i="16"/>
  <c r="V173" i="16" s="1"/>
  <c r="M172" i="16"/>
  <c r="AA174" i="16"/>
  <c r="AA173" i="16" s="1"/>
  <c r="P174" i="16"/>
  <c r="P173" i="16" s="1"/>
  <c r="Y174" i="16"/>
  <c r="Y173" i="16" s="1"/>
  <c r="U174" i="16"/>
  <c r="U173" i="16" s="1"/>
  <c r="Q174" i="16"/>
  <c r="Q173" i="16" s="1"/>
  <c r="V175" i="16" l="1"/>
  <c r="V176" i="16" s="1"/>
  <c r="I172" i="16"/>
  <c r="W175" i="16"/>
  <c r="W176" i="16" s="1"/>
  <c r="U175" i="16"/>
  <c r="U176" i="16" s="1"/>
  <c r="AB173" i="16"/>
  <c r="Y175" i="16"/>
  <c r="Y176" i="16" s="1"/>
  <c r="P175" i="16"/>
  <c r="P177" i="16" s="1"/>
  <c r="AB175" i="16"/>
  <c r="AB177" i="16" s="1"/>
  <c r="O175" i="16"/>
  <c r="O176" i="16" s="1"/>
  <c r="X175" i="16"/>
  <c r="X176" i="16" s="1"/>
  <c r="N173" i="16"/>
  <c r="S175" i="16"/>
  <c r="S177" i="16" s="1"/>
  <c r="R175" i="16"/>
  <c r="R177" i="16" s="1"/>
  <c r="N172" i="16"/>
  <c r="Q175" i="16"/>
  <c r="Q177" i="16" s="1"/>
  <c r="T175" i="16"/>
  <c r="T177" i="16" s="1"/>
  <c r="AA175" i="16"/>
  <c r="AA176" i="16" s="1"/>
  <c r="Z177" i="16"/>
  <c r="Z176" i="16"/>
  <c r="Y177" i="16" l="1"/>
  <c r="AB176" i="16"/>
  <c r="U177" i="16"/>
  <c r="V177" i="16"/>
  <c r="P176" i="16"/>
  <c r="W177" i="16"/>
  <c r="X177" i="16"/>
  <c r="R176" i="16"/>
  <c r="S176" i="16"/>
  <c r="O177" i="16"/>
  <c r="T176" i="16"/>
  <c r="Q176" i="16"/>
  <c r="AA177" i="16"/>
</calcChain>
</file>

<file path=xl/sharedStrings.xml><?xml version="1.0" encoding="utf-8"?>
<sst xmlns="http://schemas.openxmlformats.org/spreadsheetml/2006/main" count="2380" uniqueCount="1043">
  <si>
    <t>日付</t>
    <rPh sb="0" eb="2">
      <t>ヒヅケ</t>
    </rPh>
    <phoneticPr fontId="1"/>
  </si>
  <si>
    <t>場所</t>
    <rPh sb="0" eb="2">
      <t>バショ</t>
    </rPh>
    <phoneticPr fontId="1"/>
  </si>
  <si>
    <t>試合</t>
    <rPh sb="0" eb="2">
      <t>シアイ</t>
    </rPh>
    <phoneticPr fontId="1"/>
  </si>
  <si>
    <t>対戦相手</t>
    <rPh sb="0" eb="2">
      <t>タイセン</t>
    </rPh>
    <rPh sb="2" eb="4">
      <t>アイテ</t>
    </rPh>
    <phoneticPr fontId="1"/>
  </si>
  <si>
    <t>結果</t>
    <rPh sb="0" eb="2">
      <t>ケッカ</t>
    </rPh>
    <phoneticPr fontId="1"/>
  </si>
  <si>
    <t>得点者</t>
    <rPh sb="0" eb="3">
      <t>トクテンシャ</t>
    </rPh>
    <phoneticPr fontId="1"/>
  </si>
  <si>
    <t>天気</t>
    <rPh sb="0" eb="2">
      <t>テンキ</t>
    </rPh>
    <phoneticPr fontId="1"/>
  </si>
  <si>
    <t>1試合平均得点</t>
    <rPh sb="1" eb="3">
      <t>シアイ</t>
    </rPh>
    <rPh sb="3" eb="5">
      <t>ヘイキン</t>
    </rPh>
    <rPh sb="5" eb="7">
      <t>トクテン</t>
    </rPh>
    <phoneticPr fontId="1"/>
  </si>
  <si>
    <t>1試合平均失点</t>
    <rPh sb="1" eb="3">
      <t>シアイ</t>
    </rPh>
    <rPh sb="3" eb="5">
      <t>ヘイキン</t>
    </rPh>
    <rPh sb="5" eb="7">
      <t>シッテン</t>
    </rPh>
    <phoneticPr fontId="1"/>
  </si>
  <si>
    <t>●</t>
    <phoneticPr fontId="1"/>
  </si>
  <si>
    <t>△</t>
    <phoneticPr fontId="1"/>
  </si>
  <si>
    <t>チーム内得点割合</t>
    <rPh sb="3" eb="4">
      <t>ナイ</t>
    </rPh>
    <rPh sb="4" eb="6">
      <t>トクテン</t>
    </rPh>
    <rPh sb="6" eb="8">
      <t>ワリアイ</t>
    </rPh>
    <phoneticPr fontId="1"/>
  </si>
  <si>
    <t>何試合に1得点しているか</t>
    <rPh sb="0" eb="3">
      <t>ナンシアイ</t>
    </rPh>
    <rPh sb="5" eb="7">
      <t>トクテン</t>
    </rPh>
    <phoneticPr fontId="1"/>
  </si>
  <si>
    <t>1試合に何得点しているか</t>
    <rPh sb="1" eb="3">
      <t>シアイ</t>
    </rPh>
    <rPh sb="4" eb="5">
      <t>ナン</t>
    </rPh>
    <rPh sb="5" eb="7">
      <t>トクテン</t>
    </rPh>
    <phoneticPr fontId="1"/>
  </si>
  <si>
    <t>他</t>
    <phoneticPr fontId="1"/>
  </si>
  <si>
    <t>颯己</t>
    <phoneticPr fontId="1"/>
  </si>
  <si>
    <t>伊織</t>
    <phoneticPr fontId="1"/>
  </si>
  <si>
    <t>晴</t>
    <phoneticPr fontId="1"/>
  </si>
  <si>
    <t>大陽</t>
    <phoneticPr fontId="1"/>
  </si>
  <si>
    <t>碧</t>
    <phoneticPr fontId="1"/>
  </si>
  <si>
    <t>絃</t>
    <phoneticPr fontId="1"/>
  </si>
  <si>
    <t>航大</t>
    <phoneticPr fontId="1"/>
  </si>
  <si>
    <t>泰一</t>
    <phoneticPr fontId="1"/>
  </si>
  <si>
    <t>壮眞</t>
    <phoneticPr fontId="1"/>
  </si>
  <si>
    <t>昂</t>
    <phoneticPr fontId="1"/>
  </si>
  <si>
    <t>希</t>
    <phoneticPr fontId="1"/>
  </si>
  <si>
    <t>結人</t>
    <phoneticPr fontId="1"/>
  </si>
  <si>
    <t>2023年度 東舞子サッカークラブU-9　試合結果</t>
    <rPh sb="21" eb="23">
      <t>シアイ</t>
    </rPh>
    <rPh sb="23" eb="25">
      <t>ケッカ</t>
    </rPh>
    <phoneticPr fontId="1"/>
  </si>
  <si>
    <t>総合運動公園多目的広場</t>
    <phoneticPr fontId="1"/>
  </si>
  <si>
    <t>4月</t>
    <rPh sb="1" eb="2">
      <t>ガツ</t>
    </rPh>
    <phoneticPr fontId="1"/>
  </si>
  <si>
    <t>8日</t>
    <rPh sb="1" eb="2">
      <t>カ</t>
    </rPh>
    <phoneticPr fontId="1"/>
  </si>
  <si>
    <t>-</t>
    <phoneticPr fontId="1"/>
  </si>
  <si>
    <t>FCボノス主催交流試合</t>
    <rPh sb="7" eb="11">
      <t>コウリュウシアイ</t>
    </rPh>
    <phoneticPr fontId="1"/>
  </si>
  <si>
    <t>垂水スポーツガーデン</t>
    <rPh sb="0" eb="2">
      <t>タルミ</t>
    </rPh>
    <phoneticPr fontId="1"/>
  </si>
  <si>
    <t>22日</t>
    <rPh sb="2" eb="3">
      <t>ニチ</t>
    </rPh>
    <phoneticPr fontId="1"/>
  </si>
  <si>
    <t>晴れ</t>
    <rPh sb="0" eb="1">
      <t>ハ</t>
    </rPh>
    <phoneticPr fontId="1"/>
  </si>
  <si>
    <t>〇</t>
    <phoneticPr fontId="1"/>
  </si>
  <si>
    <t>泰一</t>
    <phoneticPr fontId="1"/>
  </si>
  <si>
    <t>航大×2、壮眞</t>
    <phoneticPr fontId="1"/>
  </si>
  <si>
    <t>－</t>
    <phoneticPr fontId="1"/>
  </si>
  <si>
    <t>〇</t>
    <phoneticPr fontId="1"/>
  </si>
  <si>
    <t>●</t>
    <phoneticPr fontId="1"/>
  </si>
  <si>
    <t>だいちSC</t>
    <phoneticPr fontId="1"/>
  </si>
  <si>
    <t>FC玉津</t>
    <rPh sb="0" eb="4">
      <t>fcタマツ</t>
    </rPh>
    <phoneticPr fontId="1"/>
  </si>
  <si>
    <t>多井畑FC</t>
    <rPh sb="0" eb="5">
      <t>タイノハタfc</t>
    </rPh>
    <phoneticPr fontId="1"/>
  </si>
  <si>
    <t>晴れ</t>
    <phoneticPr fontId="1"/>
  </si>
  <si>
    <t>〇</t>
    <phoneticPr fontId="1"/>
  </si>
  <si>
    <t>睦生</t>
    <phoneticPr fontId="1"/>
  </si>
  <si>
    <t>睦生、壮眞</t>
    <phoneticPr fontId="1"/>
  </si>
  <si>
    <t>5月</t>
    <rPh sb="1" eb="2">
      <t>ガツ</t>
    </rPh>
    <phoneticPr fontId="1"/>
  </si>
  <si>
    <t>5日</t>
    <rPh sb="1" eb="2">
      <t>カ</t>
    </rPh>
    <phoneticPr fontId="1"/>
  </si>
  <si>
    <t>惣山グラウンド</t>
    <rPh sb="0" eb="1">
      <t>ソウ</t>
    </rPh>
    <rPh sb="1" eb="2">
      <t>ヤマ</t>
    </rPh>
    <phoneticPr fontId="1"/>
  </si>
  <si>
    <t>小部キッズFC</t>
    <rPh sb="0" eb="2">
      <t>オブ</t>
    </rPh>
    <phoneticPr fontId="1"/>
  </si>
  <si>
    <t>イニエスタアカデミー</t>
    <phoneticPr fontId="1"/>
  </si>
  <si>
    <t>浦風FC</t>
    <rPh sb="0" eb="2">
      <t>ウラカゼ</t>
    </rPh>
    <phoneticPr fontId="1"/>
  </si>
  <si>
    <t>西宮SC</t>
    <rPh sb="0" eb="4">
      <t>ニシノミヤsc</t>
    </rPh>
    <phoneticPr fontId="1"/>
  </si>
  <si>
    <t>高津橋小学校</t>
    <rPh sb="0" eb="3">
      <t>コウヅバシ</t>
    </rPh>
    <rPh sb="3" eb="6">
      <t>ショウガッコウ</t>
    </rPh>
    <phoneticPr fontId="1"/>
  </si>
  <si>
    <t>つつじが丘FS</t>
    <rPh sb="4" eb="5">
      <t>オカ</t>
    </rPh>
    <phoneticPr fontId="1"/>
  </si>
  <si>
    <t>井吹台SCK</t>
    <rPh sb="0" eb="5">
      <t>イブキダイsc</t>
    </rPh>
    <phoneticPr fontId="1"/>
  </si>
  <si>
    <t>28日</t>
    <phoneticPr fontId="1"/>
  </si>
  <si>
    <t>●</t>
    <phoneticPr fontId="1"/>
  </si>
  <si>
    <t>△</t>
    <phoneticPr fontId="1"/>
  </si>
  <si>
    <t>〇</t>
    <phoneticPr fontId="1"/>
  </si>
  <si>
    <t>颯己、絃、泰一</t>
    <phoneticPr fontId="1"/>
  </si>
  <si>
    <t>絃、泰一×3、結人</t>
    <phoneticPr fontId="1"/>
  </si>
  <si>
    <t>21日</t>
    <rPh sb="2" eb="3">
      <t>ニチ</t>
    </rPh>
    <phoneticPr fontId="1"/>
  </si>
  <si>
    <t>上が池公園</t>
    <rPh sb="0" eb="1">
      <t>ウエ</t>
    </rPh>
    <rPh sb="2" eb="3">
      <t>イケ</t>
    </rPh>
    <rPh sb="3" eb="5">
      <t>コウエン</t>
    </rPh>
    <phoneticPr fontId="1"/>
  </si>
  <si>
    <t>藤江KSC</t>
    <rPh sb="0" eb="2">
      <t>フジエ</t>
    </rPh>
    <phoneticPr fontId="1"/>
  </si>
  <si>
    <t>明石少年FCB</t>
    <rPh sb="0" eb="4">
      <t>アカシショウネン</t>
    </rPh>
    <phoneticPr fontId="1"/>
  </si>
  <si>
    <t>明石少年FCA</t>
    <phoneticPr fontId="1"/>
  </si>
  <si>
    <t>沢池SC</t>
    <rPh sb="0" eb="2">
      <t>サワイケ</t>
    </rPh>
    <phoneticPr fontId="1"/>
  </si>
  <si>
    <t>明石少年カップ
（準優勝／6チーム）</t>
    <rPh sb="0" eb="4">
      <t>アカシショウネン</t>
    </rPh>
    <rPh sb="9" eb="12">
      <t>ジュンユウショウ</t>
    </rPh>
    <phoneticPr fontId="1"/>
  </si>
  <si>
    <t>航大×2、泰一</t>
    <phoneticPr fontId="1"/>
  </si>
  <si>
    <t>伊織×2、晴、碧、航大、泰一×2</t>
    <phoneticPr fontId="1"/>
  </si>
  <si>
    <t>颯己、碧、睦生</t>
    <phoneticPr fontId="1"/>
  </si>
  <si>
    <t>航大×2</t>
    <phoneticPr fontId="1"/>
  </si>
  <si>
    <t>4日</t>
    <rPh sb="1" eb="2">
      <t>カ</t>
    </rPh>
    <phoneticPr fontId="1"/>
  </si>
  <si>
    <t>KFP岩岡_土</t>
    <rPh sb="3" eb="5">
      <t>イワオカ</t>
    </rPh>
    <rPh sb="6" eb="7">
      <t>ツチ</t>
    </rPh>
    <phoneticPr fontId="1"/>
  </si>
  <si>
    <t>6月</t>
    <rPh sb="1" eb="2">
      <t>ガツ</t>
    </rPh>
    <phoneticPr fontId="1"/>
  </si>
  <si>
    <t>-</t>
    <phoneticPr fontId="1"/>
  </si>
  <si>
    <t>〇</t>
    <phoneticPr fontId="1"/>
  </si>
  <si>
    <t>颯己、伊織、絃×3、泰一×3</t>
    <phoneticPr fontId="1"/>
  </si>
  <si>
    <t>絃、泰一</t>
    <phoneticPr fontId="1"/>
  </si>
  <si>
    <t>塩屋FC</t>
    <rPh sb="0" eb="2">
      <t>シオヤ</t>
    </rPh>
    <phoneticPr fontId="1"/>
  </si>
  <si>
    <t>〇</t>
    <phoneticPr fontId="1"/>
  </si>
  <si>
    <t>晴れ</t>
    <phoneticPr fontId="1"/>
  </si>
  <si>
    <t>颯己×2、絃×3、航大、泰一×4、睦生</t>
    <phoneticPr fontId="1"/>
  </si>
  <si>
    <t>颯己、絃、航大×3</t>
    <phoneticPr fontId="1"/>
  </si>
  <si>
    <t>18日</t>
    <rPh sb="2" eb="3">
      <t>ニチ</t>
    </rPh>
    <phoneticPr fontId="1"/>
  </si>
  <si>
    <t>24日</t>
    <rPh sb="2" eb="3">
      <t>カ</t>
    </rPh>
    <phoneticPr fontId="1"/>
  </si>
  <si>
    <t>つつじが丘小学校</t>
    <rPh sb="4" eb="5">
      <t>オカ</t>
    </rPh>
    <rPh sb="5" eb="8">
      <t>ショウガッコウ</t>
    </rPh>
    <phoneticPr fontId="1"/>
  </si>
  <si>
    <t>西神中央FC</t>
    <rPh sb="0" eb="4">
      <t>セイシンチュウオウ</t>
    </rPh>
    <phoneticPr fontId="1"/>
  </si>
  <si>
    <t>17日</t>
    <rPh sb="2" eb="3">
      <t>ニチ</t>
    </rPh>
    <phoneticPr fontId="1"/>
  </si>
  <si>
    <t>神出町公園</t>
    <rPh sb="0" eb="1">
      <t>カミ</t>
    </rPh>
    <rPh sb="1" eb="2">
      <t>デ</t>
    </rPh>
    <rPh sb="2" eb="3">
      <t>チョウ</t>
    </rPh>
    <rPh sb="3" eb="5">
      <t>コウエン</t>
    </rPh>
    <phoneticPr fontId="1"/>
  </si>
  <si>
    <t>ヨーケンFC</t>
    <phoneticPr fontId="1"/>
  </si>
  <si>
    <t>神出SC</t>
    <rPh sb="0" eb="1">
      <t>カミ</t>
    </rPh>
    <rPh sb="1" eb="2">
      <t>デ</t>
    </rPh>
    <phoneticPr fontId="1"/>
  </si>
  <si>
    <t>小野浜グラウンド</t>
    <rPh sb="0" eb="3">
      <t>オノハマ</t>
    </rPh>
    <phoneticPr fontId="1"/>
  </si>
  <si>
    <t>東舞子SC主催交流試合</t>
    <rPh sb="0" eb="3">
      <t>ヒガシマイコ</t>
    </rPh>
    <rPh sb="5" eb="7">
      <t>シュサイ</t>
    </rPh>
    <phoneticPr fontId="1"/>
  </si>
  <si>
    <t>神戸FC主催交流試合</t>
    <rPh sb="0" eb="4">
      <t>コウベfc</t>
    </rPh>
    <rPh sb="4" eb="6">
      <t>シュサイ</t>
    </rPh>
    <phoneticPr fontId="1"/>
  </si>
  <si>
    <t>〇</t>
    <phoneticPr fontId="1"/>
  </si>
  <si>
    <t>晴れ</t>
    <phoneticPr fontId="1"/>
  </si>
  <si>
    <t>絃、泰一×3</t>
    <phoneticPr fontId="1"/>
  </si>
  <si>
    <t>絃、航大、泰一</t>
    <phoneticPr fontId="1"/>
  </si>
  <si>
    <t>神戸FC</t>
    <rPh sb="0" eb="4">
      <t>コウベfc</t>
    </rPh>
    <phoneticPr fontId="1"/>
  </si>
  <si>
    <t>多井畑FC</t>
    <phoneticPr fontId="1"/>
  </si>
  <si>
    <t>神戸FC</t>
    <phoneticPr fontId="1"/>
  </si>
  <si>
    <t>晴れ</t>
    <phoneticPr fontId="1"/>
  </si>
  <si>
    <t>●</t>
    <phoneticPr fontId="1"/>
  </si>
  <si>
    <t>室谷公園</t>
    <rPh sb="0" eb="4">
      <t>ムロタニコウエン</t>
    </rPh>
    <phoneticPr fontId="1"/>
  </si>
  <si>
    <t>25日</t>
    <rPh sb="2" eb="3">
      <t>ニチ</t>
    </rPh>
    <phoneticPr fontId="1"/>
  </si>
  <si>
    <t>学園FC</t>
    <rPh sb="0" eb="2">
      <t>ガクエン</t>
    </rPh>
    <phoneticPr fontId="1"/>
  </si>
  <si>
    <t>井吹台SCJ</t>
    <phoneticPr fontId="1"/>
  </si>
  <si>
    <t>井吹台SCI</t>
    <phoneticPr fontId="1"/>
  </si>
  <si>
    <t>〇</t>
    <phoneticPr fontId="1"/>
  </si>
  <si>
    <t>絃、航大</t>
    <phoneticPr fontId="1"/>
  </si>
  <si>
    <t>絃、航大、泰一、睦生</t>
    <phoneticPr fontId="1"/>
  </si>
  <si>
    <t>7月</t>
    <rPh sb="1" eb="2">
      <t>ガツ</t>
    </rPh>
    <phoneticPr fontId="1"/>
  </si>
  <si>
    <t>8日</t>
    <rPh sb="1" eb="2">
      <t>ニチ</t>
    </rPh>
    <phoneticPr fontId="1"/>
  </si>
  <si>
    <t>KFP岩岡_土</t>
    <phoneticPr fontId="1"/>
  </si>
  <si>
    <t>有瀬SC</t>
    <rPh sb="0" eb="2">
      <t>アリセ</t>
    </rPh>
    <phoneticPr fontId="1"/>
  </si>
  <si>
    <t>塩屋FC</t>
    <rPh sb="0" eb="2">
      <t>シオヤ</t>
    </rPh>
    <phoneticPr fontId="1"/>
  </si>
  <si>
    <t>15日</t>
    <rPh sb="2" eb="3">
      <t>ニチ</t>
    </rPh>
    <phoneticPr fontId="1"/>
  </si>
  <si>
    <t>新多聞SCF</t>
    <phoneticPr fontId="1"/>
  </si>
  <si>
    <t>〇</t>
    <phoneticPr fontId="1"/>
  </si>
  <si>
    <t>曇り</t>
    <rPh sb="0" eb="1">
      <t>クモ</t>
    </rPh>
    <phoneticPr fontId="1"/>
  </si>
  <si>
    <t>絃、航大×2、泰一×2、睦生×2、壮眞</t>
    <phoneticPr fontId="1"/>
  </si>
  <si>
    <t>大陽×2、碧、絃、希</t>
    <phoneticPr fontId="1"/>
  </si>
  <si>
    <t>晴れ</t>
    <phoneticPr fontId="1"/>
  </si>
  <si>
    <t>〇</t>
    <phoneticPr fontId="1"/>
  </si>
  <si>
    <t>颯己、大陽、絃×2、航大×2、泰一</t>
    <phoneticPr fontId="1"/>
  </si>
  <si>
    <t>伊織×2、大陽×2、航大、希</t>
    <phoneticPr fontId="1"/>
  </si>
  <si>
    <t>睦生</t>
    <phoneticPr fontId="1"/>
  </si>
  <si>
    <t>晴、絃、泰一、壮眞</t>
    <phoneticPr fontId="1"/>
  </si>
  <si>
    <t>8月</t>
    <rPh sb="1" eb="2">
      <t>ガツ</t>
    </rPh>
    <phoneticPr fontId="1"/>
  </si>
  <si>
    <t>6日</t>
    <rPh sb="1" eb="2">
      <t>カ</t>
    </rPh>
    <phoneticPr fontId="1"/>
  </si>
  <si>
    <t>神戸FC主催交流試合</t>
    <phoneticPr fontId="1"/>
  </si>
  <si>
    <t>多井畑FC</t>
    <phoneticPr fontId="1"/>
  </si>
  <si>
    <t>神戸FC</t>
    <phoneticPr fontId="1"/>
  </si>
  <si>
    <t>DESAFIAR西宮</t>
    <rPh sb="8" eb="10">
      <t>ニシノミヤ</t>
    </rPh>
    <phoneticPr fontId="1"/>
  </si>
  <si>
    <t>〇</t>
    <phoneticPr fontId="1"/>
  </si>
  <si>
    <t>－</t>
    <phoneticPr fontId="1"/>
  </si>
  <si>
    <t>泰一</t>
    <phoneticPr fontId="1"/>
  </si>
  <si>
    <t>颯己、航大、泰一×2、結人</t>
    <phoneticPr fontId="1"/>
  </si>
  <si>
    <t>航大、泰一、希</t>
    <phoneticPr fontId="1"/>
  </si>
  <si>
    <t>修斉SC</t>
    <rPh sb="0" eb="1">
      <t>シュウ</t>
    </rPh>
    <rPh sb="1" eb="2">
      <t>サイ</t>
    </rPh>
    <phoneticPr fontId="1"/>
  </si>
  <si>
    <t>北五葉SC</t>
    <rPh sb="0" eb="3">
      <t>キタゴヨウ</t>
    </rPh>
    <phoneticPr fontId="1"/>
  </si>
  <si>
    <t>明石少年FC</t>
    <rPh sb="0" eb="4">
      <t>アカシショウネン</t>
    </rPh>
    <phoneticPr fontId="1"/>
  </si>
  <si>
    <t>12日</t>
    <rPh sb="2" eb="3">
      <t>ニチ</t>
    </rPh>
    <phoneticPr fontId="1"/>
  </si>
  <si>
    <t>PK</t>
    <phoneticPr fontId="1"/>
  </si>
  <si>
    <t>〇</t>
    <phoneticPr fontId="1"/>
  </si>
  <si>
    <t>航大、泰一×3</t>
    <phoneticPr fontId="1"/>
  </si>
  <si>
    <t>颯己、大陽、絃、航大、泰一×3</t>
    <phoneticPr fontId="1"/>
  </si>
  <si>
    <t>颯己、絃×2、泰一</t>
    <phoneticPr fontId="1"/>
  </si>
  <si>
    <t>ジンガ三木SC</t>
    <rPh sb="3" eb="5">
      <t>ミキ</t>
    </rPh>
    <phoneticPr fontId="1"/>
  </si>
  <si>
    <t>明石少年FC</t>
    <phoneticPr fontId="1"/>
  </si>
  <si>
    <t>エベイユFC</t>
    <phoneticPr fontId="1"/>
  </si>
  <si>
    <t>人丸FC</t>
    <rPh sb="0" eb="2">
      <t>ヒトマル</t>
    </rPh>
    <phoneticPr fontId="1"/>
  </si>
  <si>
    <t>20日</t>
    <rPh sb="2" eb="3">
      <t>ニチ</t>
    </rPh>
    <phoneticPr fontId="1"/>
  </si>
  <si>
    <t>晴れ</t>
    <phoneticPr fontId="1"/>
  </si>
  <si>
    <t>上が池公園</t>
    <phoneticPr fontId="1"/>
  </si>
  <si>
    <t>明石少年カップ
（4位／5チーム）</t>
    <rPh sb="10" eb="11">
      <t>イ</t>
    </rPh>
    <phoneticPr fontId="1"/>
  </si>
  <si>
    <t>●</t>
    <phoneticPr fontId="1"/>
  </si>
  <si>
    <t>－</t>
    <phoneticPr fontId="1"/>
  </si>
  <si>
    <t>絃、航大×2</t>
    <phoneticPr fontId="1"/>
  </si>
  <si>
    <t>東舞子SC50周年記念大会
（準優勝／8チーム）
MVP：藤本 伊織</t>
    <rPh sb="0" eb="3">
      <t>ヒガシマイコ</t>
    </rPh>
    <rPh sb="7" eb="9">
      <t>シュウネン</t>
    </rPh>
    <rPh sb="9" eb="11">
      <t>キネン</t>
    </rPh>
    <rPh sb="11" eb="13">
      <t>タイカイ</t>
    </rPh>
    <rPh sb="29" eb="31">
      <t>フジモト</t>
    </rPh>
    <phoneticPr fontId="1"/>
  </si>
  <si>
    <t>小部ミニカップ
（3位／5チーム）
MVP：横山　絃</t>
    <rPh sb="0" eb="2">
      <t>オブ</t>
    </rPh>
    <phoneticPr fontId="1"/>
  </si>
  <si>
    <t>26日</t>
    <rPh sb="2" eb="3">
      <t>ニチ</t>
    </rPh>
    <phoneticPr fontId="1"/>
  </si>
  <si>
    <t>明石海浜公園</t>
    <rPh sb="0" eb="4">
      <t>アカシカイヒン</t>
    </rPh>
    <rPh sb="4" eb="6">
      <t>コウエン</t>
    </rPh>
    <phoneticPr fontId="1"/>
  </si>
  <si>
    <t>綿浦SC</t>
    <rPh sb="0" eb="1">
      <t>ワタ</t>
    </rPh>
    <rPh sb="1" eb="2">
      <t>ウラ</t>
    </rPh>
    <phoneticPr fontId="1"/>
  </si>
  <si>
    <t>明石FC</t>
    <rPh sb="0" eb="2">
      <t>アカシ</t>
    </rPh>
    <phoneticPr fontId="1"/>
  </si>
  <si>
    <t>江井島イレブン</t>
    <rPh sb="0" eb="3">
      <t>エイガシマ</t>
    </rPh>
    <phoneticPr fontId="1"/>
  </si>
  <si>
    <t>子午線カップ
（準優勝／12チーム）
MVP：石神 泰一</t>
    <rPh sb="0" eb="3">
      <t>シゴセン</t>
    </rPh>
    <rPh sb="23" eb="25">
      <t>イシガミ</t>
    </rPh>
    <rPh sb="26" eb="28">
      <t>タイイチ</t>
    </rPh>
    <phoneticPr fontId="1"/>
  </si>
  <si>
    <t>〇</t>
    <phoneticPr fontId="1"/>
  </si>
  <si>
    <t>絃</t>
    <phoneticPr fontId="1"/>
  </si>
  <si>
    <t>颯己×2、晴、大陽、碧×2、絃、航大、泰一</t>
    <phoneticPr fontId="1"/>
  </si>
  <si>
    <t>9月</t>
    <rPh sb="1" eb="2">
      <t>ガツ</t>
    </rPh>
    <phoneticPr fontId="1"/>
  </si>
  <si>
    <t>2日</t>
    <rPh sb="1" eb="2">
      <t>カ</t>
    </rPh>
    <phoneticPr fontId="1"/>
  </si>
  <si>
    <t>高砂市総合運動公園</t>
    <rPh sb="0" eb="3">
      <t>タカサゴシ</t>
    </rPh>
    <rPh sb="3" eb="9">
      <t>ソウゴウウンドウコウエン</t>
    </rPh>
    <phoneticPr fontId="1"/>
  </si>
  <si>
    <t>アミティエSC東播磨</t>
    <phoneticPr fontId="1"/>
  </si>
  <si>
    <t>〇</t>
    <phoneticPr fontId="1"/>
  </si>
  <si>
    <t>希</t>
    <phoneticPr fontId="1"/>
  </si>
  <si>
    <t>颯己、伊織、絃、泰一×2</t>
    <phoneticPr fontId="1"/>
  </si>
  <si>
    <t>颯己、絃×2、航大×2、泰一</t>
    <phoneticPr fontId="1"/>
  </si>
  <si>
    <t>アミティエSC東播磨主催交流試合</t>
    <rPh sb="7" eb="10">
      <t>ヒガシハリマ</t>
    </rPh>
    <rPh sb="10" eb="12">
      <t>シュサイ</t>
    </rPh>
    <phoneticPr fontId="1"/>
  </si>
  <si>
    <t>16日</t>
    <rPh sb="2" eb="3">
      <t>ニチ</t>
    </rPh>
    <phoneticPr fontId="1"/>
  </si>
  <si>
    <t>神出町公園</t>
    <phoneticPr fontId="1"/>
  </si>
  <si>
    <t>新多聞SCG</t>
    <phoneticPr fontId="1"/>
  </si>
  <si>
    <t>FC玉津</t>
    <rPh sb="2" eb="4">
      <t>タマツ</t>
    </rPh>
    <phoneticPr fontId="1"/>
  </si>
  <si>
    <t>〇</t>
    <phoneticPr fontId="1"/>
  </si>
  <si>
    <t>晴れ</t>
    <phoneticPr fontId="1"/>
  </si>
  <si>
    <t>絃、航大、泰一</t>
    <phoneticPr fontId="1"/>
  </si>
  <si>
    <t>颯己、絃、航大×2</t>
    <phoneticPr fontId="1"/>
  </si>
  <si>
    <t>神戸市3Bリーグ戦(前期)</t>
    <rPh sb="0" eb="3">
      <t>コウベシ</t>
    </rPh>
    <rPh sb="8" eb="9">
      <t>セン</t>
    </rPh>
    <rPh sb="10" eb="12">
      <t>ゼンキ</t>
    </rPh>
    <phoneticPr fontId="1"/>
  </si>
  <si>
    <t>神戸市3Bリーグ戦(前期)</t>
    <phoneticPr fontId="1"/>
  </si>
  <si>
    <t>神戸市3Bリーグ戦(前期)
（優勝/15チーム）</t>
    <phoneticPr fontId="1"/>
  </si>
  <si>
    <t>10月</t>
    <rPh sb="2" eb="3">
      <t>ガツ</t>
    </rPh>
    <phoneticPr fontId="1"/>
  </si>
  <si>
    <t>7日</t>
    <rPh sb="1" eb="2">
      <t>カ</t>
    </rPh>
    <phoneticPr fontId="1"/>
  </si>
  <si>
    <t>香寺総合公園</t>
    <rPh sb="0" eb="4">
      <t>コウデラソウゴウ</t>
    </rPh>
    <rPh sb="4" eb="6">
      <t>コウエン</t>
    </rPh>
    <phoneticPr fontId="1"/>
  </si>
  <si>
    <t>FCガルサブランカ主催交流試合</t>
    <phoneticPr fontId="1"/>
  </si>
  <si>
    <t>FCガルサブランカ</t>
    <phoneticPr fontId="1"/>
  </si>
  <si>
    <t>〇</t>
    <phoneticPr fontId="1"/>
  </si>
  <si>
    <t>△</t>
    <phoneticPr fontId="1"/>
  </si>
  <si>
    <t>伊織、航大、睦生</t>
    <phoneticPr fontId="1"/>
  </si>
  <si>
    <t>颯己、航大×2、泰一×2</t>
    <phoneticPr fontId="1"/>
  </si>
  <si>
    <t>大陽、泰一×2</t>
    <phoneticPr fontId="1"/>
  </si>
  <si>
    <t>14日</t>
    <rPh sb="2" eb="3">
      <t>カ</t>
    </rPh>
    <phoneticPr fontId="1"/>
  </si>
  <si>
    <t>しあわせの村_土</t>
    <rPh sb="5" eb="6">
      <t>ムラ</t>
    </rPh>
    <rPh sb="7" eb="8">
      <t>ツチ</t>
    </rPh>
    <phoneticPr fontId="1"/>
  </si>
  <si>
    <t>チャレンジカップ</t>
    <phoneticPr fontId="1"/>
  </si>
  <si>
    <t>FCウイングス</t>
    <phoneticPr fontId="1"/>
  </si>
  <si>
    <t>井吹台SCI</t>
    <rPh sb="0" eb="5">
      <t>イブキダイsc</t>
    </rPh>
    <phoneticPr fontId="1"/>
  </si>
  <si>
    <t>航大、泰一×2、壮眞</t>
    <phoneticPr fontId="1"/>
  </si>
  <si>
    <t>航大×2、泰一×3</t>
    <phoneticPr fontId="1"/>
  </si>
  <si>
    <t>エベイユFC</t>
    <phoneticPr fontId="1"/>
  </si>
  <si>
    <t>広畑SSS</t>
    <phoneticPr fontId="1"/>
  </si>
  <si>
    <t>フォルテFC</t>
    <phoneticPr fontId="1"/>
  </si>
  <si>
    <t>王子FC</t>
    <phoneticPr fontId="1"/>
  </si>
  <si>
    <t>多井畑FC</t>
    <phoneticPr fontId="1"/>
  </si>
  <si>
    <t>泰一</t>
    <phoneticPr fontId="1"/>
  </si>
  <si>
    <t>颯己×3、伊織、大陽、碧×3、泰一×3、希×3</t>
    <phoneticPr fontId="1"/>
  </si>
  <si>
    <t>伊織×2、泰一×4、希</t>
    <phoneticPr fontId="1"/>
  </si>
  <si>
    <t>颯己、泰一×2、睦生</t>
    <phoneticPr fontId="1"/>
  </si>
  <si>
    <t>颯己</t>
    <phoneticPr fontId="1"/>
  </si>
  <si>
    <t>晴れ</t>
    <phoneticPr fontId="1"/>
  </si>
  <si>
    <t>晴れ時々雨</t>
    <rPh sb="2" eb="4">
      <t>トキドキ</t>
    </rPh>
    <rPh sb="4" eb="5">
      <t>アメ</t>
    </rPh>
    <phoneticPr fontId="1"/>
  </si>
  <si>
    <t>KFP岩岡_土</t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</si>
  <si>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</si>
  <si>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</si>
  <si>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三木協同学苑南グラウンド</t>
    <phoneticPr fontId="1"/>
  </si>
  <si>
    <t>FCボノス</t>
    <phoneticPr fontId="1"/>
  </si>
  <si>
    <t>加西FC</t>
    <phoneticPr fontId="1"/>
  </si>
  <si>
    <t>有瀬SC</t>
    <phoneticPr fontId="1"/>
  </si>
  <si>
    <t>神戸市3Bリーグ戦(後期)</t>
    <phoneticPr fontId="1"/>
  </si>
  <si>
    <t>室谷公園</t>
    <phoneticPr fontId="1"/>
  </si>
  <si>
    <t>学園FC</t>
    <phoneticPr fontId="1"/>
  </si>
  <si>
    <t>西神中央FC</t>
    <phoneticPr fontId="1"/>
  </si>
  <si>
    <t>ヨーケンFC</t>
    <phoneticPr fontId="1"/>
  </si>
  <si>
    <t>FC玉津</t>
    <phoneticPr fontId="1"/>
  </si>
  <si>
    <t>エベイユFC主催交流試合</t>
    <phoneticPr fontId="1"/>
  </si>
  <si>
    <t>FCボノス主催交流試合</t>
    <phoneticPr fontId="1"/>
  </si>
  <si>
    <t>29日</t>
    <phoneticPr fontId="1"/>
  </si>
  <si>
    <t>5日</t>
    <rPh sb="1" eb="2">
      <t>カ</t>
    </rPh>
    <phoneticPr fontId="1"/>
  </si>
  <si>
    <t>19日</t>
    <rPh sb="2" eb="3">
      <t>ニチ</t>
    </rPh>
    <phoneticPr fontId="1"/>
  </si>
  <si>
    <t>有瀬SC</t>
    <phoneticPr fontId="1"/>
  </si>
  <si>
    <t>〇</t>
    <phoneticPr fontId="1"/>
  </si>
  <si>
    <t>颯己、航大、泰一、睦生</t>
    <phoneticPr fontId="1"/>
  </si>
  <si>
    <t>颯己×2、航大</t>
    <phoneticPr fontId="1"/>
  </si>
  <si>
    <t>絃、泰一、希</t>
    <phoneticPr fontId="1"/>
  </si>
  <si>
    <t>〇</t>
    <phoneticPr fontId="1"/>
  </si>
  <si>
    <t>－</t>
    <phoneticPr fontId="1"/>
  </si>
  <si>
    <t>泰一×4</t>
    <phoneticPr fontId="1"/>
  </si>
  <si>
    <t>23日</t>
    <rPh sb="2" eb="3">
      <t>ニチ</t>
    </rPh>
    <phoneticPr fontId="1"/>
  </si>
  <si>
    <t>神戸市3Bリーグ戦(後期)
（準優勝/上位5チーム）</t>
    <rPh sb="15" eb="18">
      <t>ジュンユウショウ</t>
    </rPh>
    <rPh sb="19" eb="21">
      <t>ジョウイ</t>
    </rPh>
    <phoneticPr fontId="1"/>
  </si>
  <si>
    <t>播磨光都第2サッカー場_芝</t>
    <rPh sb="12" eb="13">
      <t>シバ</t>
    </rPh>
    <phoneticPr fontId="1"/>
  </si>
  <si>
    <t>瀬戸SC</t>
    <rPh sb="0" eb="2">
      <t>セト</t>
    </rPh>
    <phoneticPr fontId="1"/>
  </si>
  <si>
    <t>多井畑FC</t>
    <rPh sb="0" eb="5">
      <t>タイノハタfc</t>
    </rPh>
    <phoneticPr fontId="1"/>
  </si>
  <si>
    <t>御津SC</t>
    <rPh sb="0" eb="2">
      <t>ミツ</t>
    </rPh>
    <phoneticPr fontId="1"/>
  </si>
  <si>
    <t>ステラーゴ網干SC</t>
    <rPh sb="5" eb="7">
      <t>アボシ</t>
    </rPh>
    <phoneticPr fontId="1"/>
  </si>
  <si>
    <t>〇</t>
    <phoneticPr fontId="1"/>
  </si>
  <si>
    <t xml:space="preserve">マインズカップ
（優勝／5チーム）
MVP：吉川 希 </t>
    <rPh sb="22" eb="24">
      <t>ヨシカワ</t>
    </rPh>
    <rPh sb="25" eb="26">
      <t>ノゾミ</t>
    </rPh>
    <phoneticPr fontId="1"/>
  </si>
  <si>
    <t>絃、泰一、希</t>
    <phoneticPr fontId="1"/>
  </si>
  <si>
    <t>伊織、泰一</t>
    <phoneticPr fontId="1"/>
  </si>
  <si>
    <t>颯己、伊織、泰一、よっち</t>
    <phoneticPr fontId="1"/>
  </si>
  <si>
    <t>絃×2、泰一×2、睦生、よっち、しんぺい</t>
    <phoneticPr fontId="1"/>
  </si>
  <si>
    <t>晴れ</t>
    <phoneticPr fontId="1"/>
  </si>
  <si>
    <t>9日</t>
    <rPh sb="1" eb="2">
      <t>カ</t>
    </rPh>
    <phoneticPr fontId="1"/>
  </si>
  <si>
    <t>11月</t>
    <rPh sb="2" eb="3">
      <t>ガツ</t>
    </rPh>
    <phoneticPr fontId="1"/>
  </si>
  <si>
    <t>イニエスタアカデミー</t>
    <phoneticPr fontId="1"/>
  </si>
  <si>
    <t>チャレンジカップ
（優勝／41チーム）</t>
    <phoneticPr fontId="1"/>
  </si>
  <si>
    <t>有野SC</t>
    <phoneticPr fontId="1"/>
  </si>
  <si>
    <t>〇</t>
    <phoneticPr fontId="1"/>
  </si>
  <si>
    <t>航大、泰一</t>
    <phoneticPr fontId="1"/>
  </si>
  <si>
    <t>10日</t>
    <rPh sb="2" eb="3">
      <t>カ</t>
    </rPh>
    <phoneticPr fontId="1"/>
  </si>
  <si>
    <t>FC玉津</t>
    <phoneticPr fontId="1"/>
  </si>
  <si>
    <t>神戸市3Bリーグ戦_決勝
（準優勝/15チーム）</t>
    <rPh sb="14" eb="15">
      <t>ジュン</t>
    </rPh>
    <phoneticPr fontId="1"/>
  </si>
  <si>
    <t>16日</t>
    <rPh sb="2" eb="3">
      <t>ニチ</t>
    </rPh>
    <phoneticPr fontId="1"/>
  </si>
  <si>
    <t>曇り時々雨</t>
    <rPh sb="0" eb="1">
      <t>クモ</t>
    </rPh>
    <rPh sb="2" eb="4">
      <t>トキドキ</t>
    </rPh>
    <rPh sb="4" eb="5">
      <t>アメ</t>
    </rPh>
    <phoneticPr fontId="1"/>
  </si>
  <si>
    <t>四季の森運動公園</t>
    <rPh sb="0" eb="2">
      <t>シキ</t>
    </rPh>
    <rPh sb="3" eb="4">
      <t>モリ</t>
    </rPh>
    <rPh sb="4" eb="8">
      <t>ウンドウコウエン</t>
    </rPh>
    <phoneticPr fontId="1"/>
  </si>
  <si>
    <t>FCうりぼう主催交流試合</t>
    <phoneticPr fontId="1"/>
  </si>
  <si>
    <t>小部キッズFC</t>
    <rPh sb="0" eb="2">
      <t>オブ</t>
    </rPh>
    <phoneticPr fontId="1"/>
  </si>
  <si>
    <t>西宮シティFC</t>
    <rPh sb="0" eb="2">
      <t>ニシノミヤ</t>
    </rPh>
    <phoneticPr fontId="1"/>
  </si>
  <si>
    <t>FCうりぼうユーベ</t>
    <phoneticPr fontId="1"/>
  </si>
  <si>
    <t>FCうりぼうバルサ</t>
    <phoneticPr fontId="1"/>
  </si>
  <si>
    <t>△</t>
    <phoneticPr fontId="1"/>
  </si>
  <si>
    <t>泰一</t>
    <phoneticPr fontId="1"/>
  </si>
  <si>
    <t>颯己、大陽×2、泰一×3、睦生</t>
    <phoneticPr fontId="1"/>
  </si>
  <si>
    <t>小部キッズFC</t>
    <phoneticPr fontId="1"/>
  </si>
  <si>
    <t>24日</t>
    <rPh sb="2" eb="3">
      <t>カ</t>
    </rPh>
    <phoneticPr fontId="1"/>
  </si>
  <si>
    <t>惣山グラウンド</t>
    <phoneticPr fontId="1"/>
  </si>
  <si>
    <t>小部キッズFC主催交流試合</t>
    <phoneticPr fontId="1"/>
  </si>
  <si>
    <t>12月</t>
    <rPh sb="2" eb="3">
      <t>ガツ</t>
    </rPh>
    <phoneticPr fontId="1"/>
  </si>
  <si>
    <t>●</t>
    <phoneticPr fontId="1"/>
  </si>
  <si>
    <t>〇</t>
    <phoneticPr fontId="1"/>
  </si>
  <si>
    <t>航大</t>
    <phoneticPr fontId="1"/>
  </si>
  <si>
    <t>絃×2、泰一</t>
    <phoneticPr fontId="1"/>
  </si>
  <si>
    <t>-</t>
    <phoneticPr fontId="1"/>
  </si>
  <si>
    <t>西神中央FC</t>
    <phoneticPr fontId="1"/>
  </si>
  <si>
    <t>神戸コスモFCI</t>
    <rPh sb="0" eb="2">
      <t>コウベ</t>
    </rPh>
    <phoneticPr fontId="1"/>
  </si>
  <si>
    <t>7日</t>
    <rPh sb="1" eb="2">
      <t>ニチ</t>
    </rPh>
    <phoneticPr fontId="1"/>
  </si>
  <si>
    <t>KFP岩岡_土</t>
    <rPh sb="6" eb="7">
      <t>ツチ</t>
    </rPh>
    <phoneticPr fontId="1"/>
  </si>
  <si>
    <t>フレンドリーカップ</t>
    <phoneticPr fontId="1"/>
  </si>
  <si>
    <t>〇</t>
    <phoneticPr fontId="1"/>
  </si>
  <si>
    <t>泰一</t>
    <phoneticPr fontId="1"/>
  </si>
  <si>
    <t>大陽、絃、航大、泰一、壮眞、OG</t>
    <phoneticPr fontId="1"/>
  </si>
  <si>
    <t>1月</t>
    <rPh sb="1" eb="2">
      <t>ガツ</t>
    </rPh>
    <phoneticPr fontId="1"/>
  </si>
  <si>
    <t>13日</t>
    <rPh sb="2" eb="3">
      <t>ニチ</t>
    </rPh>
    <phoneticPr fontId="1"/>
  </si>
  <si>
    <t>晴れ</t>
    <phoneticPr fontId="1"/>
  </si>
  <si>
    <t>KFP岩岡_芝</t>
    <rPh sb="6" eb="7">
      <t>シバ</t>
    </rPh>
    <phoneticPr fontId="1"/>
  </si>
  <si>
    <t>夢野の丘SCD</t>
    <rPh sb="0" eb="2">
      <t>ユメノ</t>
    </rPh>
    <rPh sb="3" eb="4">
      <t>オカ</t>
    </rPh>
    <phoneticPr fontId="1"/>
  </si>
  <si>
    <t>絃、、泰一×2、壮眞</t>
    <phoneticPr fontId="1"/>
  </si>
  <si>
    <t>20日</t>
    <rPh sb="2" eb="3">
      <t>ニチ</t>
    </rPh>
    <phoneticPr fontId="1"/>
  </si>
  <si>
    <t>雨</t>
    <rPh sb="0" eb="1">
      <t>アメ</t>
    </rPh>
    <phoneticPr fontId="1"/>
  </si>
  <si>
    <t>KFP岩岡_芝</t>
    <phoneticPr fontId="1"/>
  </si>
  <si>
    <t>新多聞SCF</t>
    <rPh sb="0" eb="3">
      <t>シンタモン</t>
    </rPh>
    <phoneticPr fontId="1"/>
  </si>
  <si>
    <t>SVIC FA</t>
    <phoneticPr fontId="1"/>
  </si>
  <si>
    <t>〇</t>
    <phoneticPr fontId="1"/>
  </si>
  <si>
    <t>航大、壮眞×3、希、OG</t>
    <phoneticPr fontId="1"/>
  </si>
  <si>
    <t>2月</t>
    <rPh sb="1" eb="2">
      <t>ガツ</t>
    </rPh>
    <phoneticPr fontId="1"/>
  </si>
  <si>
    <t>10日</t>
    <rPh sb="2" eb="3">
      <t>カ</t>
    </rPh>
    <phoneticPr fontId="1"/>
  </si>
  <si>
    <t>しあわせの村_芝･土</t>
    <rPh sb="5" eb="6">
      <t>ムラ</t>
    </rPh>
    <rPh sb="7" eb="8">
      <t>シバ</t>
    </rPh>
    <rPh sb="9" eb="10">
      <t>ツチ</t>
    </rPh>
    <phoneticPr fontId="1"/>
  </si>
  <si>
    <t>バルサアカデミー奈良</t>
    <rPh sb="8" eb="10">
      <t>ナラ</t>
    </rPh>
    <phoneticPr fontId="1"/>
  </si>
  <si>
    <t>明石FC</t>
    <rPh sb="0" eb="2">
      <t>アカシ</t>
    </rPh>
    <phoneticPr fontId="1"/>
  </si>
  <si>
    <t>バルサアカデミー奈良</t>
    <phoneticPr fontId="1"/>
  </si>
  <si>
    <t>●</t>
    <phoneticPr fontId="1"/>
  </si>
  <si>
    <t>〇</t>
    <phoneticPr fontId="1"/>
  </si>
  <si>
    <t>イニエスタカップ
（4位／8チーム）</t>
    <rPh sb="11" eb="12">
      <t>イ</t>
    </rPh>
    <phoneticPr fontId="1"/>
  </si>
  <si>
    <t>大陽、絃、航大、泰一×3、壮眞</t>
    <phoneticPr fontId="1"/>
  </si>
  <si>
    <t>泰一×4</t>
    <phoneticPr fontId="1"/>
  </si>
  <si>
    <t>－</t>
    <phoneticPr fontId="1"/>
  </si>
  <si>
    <t>フレンドリーカップ
（3位／39チーム）</t>
    <rPh sb="12" eb="13">
      <t>イ</t>
    </rPh>
    <phoneticPr fontId="1"/>
  </si>
  <si>
    <t>K.S.FC</t>
    <phoneticPr fontId="1"/>
  </si>
  <si>
    <t>17日</t>
    <rPh sb="2" eb="3">
      <t>ニチ</t>
    </rPh>
    <phoneticPr fontId="1"/>
  </si>
  <si>
    <t>西宮SC</t>
    <phoneticPr fontId="1"/>
  </si>
  <si>
    <t>箕面西南FC</t>
    <rPh sb="0" eb="2">
      <t>ミノオ</t>
    </rPh>
    <rPh sb="2" eb="4">
      <t>セイナン</t>
    </rPh>
    <phoneticPr fontId="1"/>
  </si>
  <si>
    <t>箕面西南FC</t>
    <phoneticPr fontId="1"/>
  </si>
  <si>
    <t>南甲子園SC</t>
    <rPh sb="0" eb="4">
      <t>ミナミコウシエン</t>
    </rPh>
    <phoneticPr fontId="1"/>
  </si>
  <si>
    <t>FC JUEGO</t>
    <phoneticPr fontId="1"/>
  </si>
  <si>
    <t>〇</t>
    <phoneticPr fontId="1"/>
  </si>
  <si>
    <t>泰一×3、壮眞×2、希</t>
    <phoneticPr fontId="1"/>
  </si>
  <si>
    <t>泰一、壮眞×2</t>
    <phoneticPr fontId="1"/>
  </si>
  <si>
    <t>颯己、結人</t>
    <phoneticPr fontId="1"/>
  </si>
  <si>
    <t>絃、泰一×2、昂</t>
    <phoneticPr fontId="1"/>
  </si>
  <si>
    <t>FC甲東VIVO ウインターカップ
（4位／9チーム、2位リーグ優勝）
MVP：稲波 昂</t>
    <rPh sb="2" eb="4">
      <t>コウトウ</t>
    </rPh>
    <rPh sb="28" eb="29">
      <t>イ</t>
    </rPh>
    <rPh sb="32" eb="34">
      <t>ユウショウ</t>
    </rPh>
    <phoneticPr fontId="1"/>
  </si>
  <si>
    <t>24日</t>
    <rPh sb="2" eb="3">
      <t>ニチ</t>
    </rPh>
    <phoneticPr fontId="1"/>
  </si>
  <si>
    <t>雨</t>
    <rPh sb="0" eb="1">
      <t>アメ</t>
    </rPh>
    <phoneticPr fontId="1"/>
  </si>
  <si>
    <t>J-GREEN堺_芝</t>
    <rPh sb="7" eb="8">
      <t>サカイ</t>
    </rPh>
    <rPh sb="9" eb="10">
      <t>シバ</t>
    </rPh>
    <phoneticPr fontId="1"/>
  </si>
  <si>
    <t>牛じゃんカップ
（5位／24チーム）
MVP：関本 睦生</t>
    <rPh sb="0" eb="1">
      <t>ウシ</t>
    </rPh>
    <rPh sb="23" eb="25">
      <t>セキモト</t>
    </rPh>
    <phoneticPr fontId="1"/>
  </si>
  <si>
    <t>パスドューロ</t>
    <phoneticPr fontId="1"/>
  </si>
  <si>
    <t>RESC</t>
    <phoneticPr fontId="1"/>
  </si>
  <si>
    <t>枚方FC</t>
    <rPh sb="0" eb="2">
      <t>ヒラカタ</t>
    </rPh>
    <phoneticPr fontId="1"/>
  </si>
  <si>
    <t>FC GRASION②</t>
    <phoneticPr fontId="1"/>
  </si>
  <si>
    <t>FC.ONCE</t>
    <phoneticPr fontId="1"/>
  </si>
  <si>
    <t>HEAT.FC</t>
    <phoneticPr fontId="1"/>
  </si>
  <si>
    <t>〇</t>
    <phoneticPr fontId="1"/>
  </si>
  <si>
    <t>航大×2、泰一×2</t>
    <phoneticPr fontId="1"/>
  </si>
  <si>
    <t>絃、壮眞</t>
    <phoneticPr fontId="1"/>
  </si>
  <si>
    <t>絃×3、泰一×2</t>
    <phoneticPr fontId="1"/>
  </si>
  <si>
    <t>泰一</t>
    <phoneticPr fontId="1"/>
  </si>
  <si>
    <t>泰一、壮眞</t>
    <phoneticPr fontId="1"/>
  </si>
  <si>
    <t>晴れ時々雪</t>
    <rPh sb="0" eb="1">
      <t>ハ</t>
    </rPh>
    <rPh sb="2" eb="4">
      <t>トキドキ</t>
    </rPh>
    <rPh sb="4" eb="5">
      <t>ユキ</t>
    </rPh>
    <phoneticPr fontId="1"/>
  </si>
  <si>
    <t>9日</t>
    <rPh sb="1" eb="2">
      <t>カ</t>
    </rPh>
    <phoneticPr fontId="1"/>
  </si>
  <si>
    <t>3月</t>
    <rPh sb="1" eb="2">
      <t>ガツ</t>
    </rPh>
    <phoneticPr fontId="1"/>
  </si>
  <si>
    <t>ドリームステップグラウンド</t>
    <phoneticPr fontId="1"/>
  </si>
  <si>
    <t>ドリステカップ
（準優勝／4チーム）</t>
    <rPh sb="9" eb="12">
      <t>ジュンユウショウ</t>
    </rPh>
    <phoneticPr fontId="1"/>
  </si>
  <si>
    <t>DESAFIRE西宮</t>
    <rPh sb="8" eb="10">
      <t>ニシノミヤ</t>
    </rPh>
    <phoneticPr fontId="1"/>
  </si>
  <si>
    <t>加西FC</t>
    <rPh sb="0" eb="2">
      <t>カサイ</t>
    </rPh>
    <phoneticPr fontId="1"/>
  </si>
  <si>
    <t>センアーノ神戸</t>
    <rPh sb="5" eb="7">
      <t>コウベ</t>
    </rPh>
    <phoneticPr fontId="1"/>
  </si>
  <si>
    <t>加西FC</t>
    <phoneticPr fontId="1"/>
  </si>
  <si>
    <t>〇</t>
    <phoneticPr fontId="1"/>
  </si>
  <si>
    <t>颯己、絃、泰一×4</t>
    <phoneticPr fontId="1"/>
  </si>
  <si>
    <t>伊織、絃、航大、泰一</t>
    <phoneticPr fontId="1"/>
  </si>
  <si>
    <t>16日</t>
    <rPh sb="2" eb="3">
      <t>ニチ</t>
    </rPh>
    <phoneticPr fontId="1"/>
  </si>
  <si>
    <t>三木協同学苑北グラウンド</t>
    <rPh sb="6" eb="7">
      <t>キタ</t>
    </rPh>
    <phoneticPr fontId="1"/>
  </si>
  <si>
    <t>ヨーケンFC主催交流試合</t>
    <phoneticPr fontId="1"/>
  </si>
  <si>
    <t>ヨーケンFC</t>
    <phoneticPr fontId="1"/>
  </si>
  <si>
    <t>〇</t>
    <phoneticPr fontId="1"/>
  </si>
  <si>
    <t>△</t>
    <phoneticPr fontId="1"/>
  </si>
  <si>
    <t>泰一×2</t>
    <phoneticPr fontId="1"/>
  </si>
  <si>
    <t>－</t>
    <phoneticPr fontId="1"/>
  </si>
  <si>
    <t>睦生</t>
    <phoneticPr fontId="1"/>
  </si>
  <si>
    <t>昂、希</t>
    <phoneticPr fontId="1"/>
  </si>
  <si>
    <t>絃、航大、泰一、壮眞</t>
    <phoneticPr fontId="1"/>
  </si>
  <si>
    <t>東舞子SC50周年記念大会：準優勝/8チーム</t>
    <phoneticPr fontId="1"/>
  </si>
  <si>
    <t>明石少年カップ：準優勝/6チーム</t>
    <rPh sb="8" eb="9">
      <t>ジュン</t>
    </rPh>
    <phoneticPr fontId="1"/>
  </si>
  <si>
    <t>子午線カップ：準優勝/12チーム</t>
    <phoneticPr fontId="1"/>
  </si>
  <si>
    <t>マインズカップ：優勝/5チーム</t>
    <phoneticPr fontId="1"/>
  </si>
  <si>
    <t>ドリステカップ：準優勝/4チーム</t>
    <phoneticPr fontId="1"/>
  </si>
  <si>
    <t>神戸市3Bリーグ戦(前期)：優勝/15チーム</t>
    <rPh sb="10" eb="12">
      <t>ゼンキ</t>
    </rPh>
    <phoneticPr fontId="1"/>
  </si>
  <si>
    <t>神戸市3Bリーグ戦(総合)：準優勝/15チーム</t>
    <rPh sb="10" eb="12">
      <t>ソウゴウ</t>
    </rPh>
    <phoneticPr fontId="1"/>
  </si>
  <si>
    <t>神戸市3Bリーグ戦(後期)：準優勝/上位5チーム</t>
    <rPh sb="10" eb="12">
      <t>コウキ</t>
    </rPh>
    <rPh sb="14" eb="15">
      <t>ジュン</t>
    </rPh>
    <rPh sb="18" eb="20">
      <t>ジョウイ</t>
    </rPh>
    <phoneticPr fontId="1"/>
  </si>
  <si>
    <t>全126試合：81勝30敗15分け</t>
    <phoneticPr fontId="1"/>
  </si>
  <si>
    <t>勝率：7割3分0厘</t>
    <phoneticPr fontId="1"/>
  </si>
  <si>
    <t>346得点　111失点　得失点差235</t>
    <phoneticPr fontId="1"/>
  </si>
  <si>
    <t>1試合平均得点：2.75点</t>
    <phoneticPr fontId="1"/>
  </si>
  <si>
    <t>1試合平均失点：0.88点</t>
    <phoneticPr fontId="1"/>
  </si>
  <si>
    <t>得点王：石神 泰一（117点）</t>
    <rPh sb="4" eb="6">
      <t>イシガミ</t>
    </rPh>
    <rPh sb="7" eb="9">
      <t>タイイチ</t>
    </rPh>
    <phoneticPr fontId="1"/>
  </si>
  <si>
    <t>2位：横山 絃（56点）</t>
    <rPh sb="3" eb="5">
      <t>ヨコヤマ</t>
    </rPh>
    <phoneticPr fontId="1"/>
  </si>
  <si>
    <t>3位：嶋崎 航大（49点）</t>
    <phoneticPr fontId="1"/>
  </si>
  <si>
    <t>4位：三窪 颯己（32点）</t>
    <phoneticPr fontId="1"/>
  </si>
  <si>
    <t>5位：柴野 壮眞（19点）</t>
    <phoneticPr fontId="1"/>
  </si>
  <si>
    <t>31日</t>
    <rPh sb="2" eb="3">
      <t>ニチ</t>
    </rPh>
    <phoneticPr fontId="1"/>
  </si>
  <si>
    <t>晴れ</t>
  </si>
  <si>
    <t>小野浜グラウンド</t>
    <phoneticPr fontId="1"/>
  </si>
  <si>
    <t>神戸FC主催交流試合</t>
    <phoneticPr fontId="1"/>
  </si>
  <si>
    <t>神戸FC</t>
    <phoneticPr fontId="1"/>
  </si>
  <si>
    <t>●</t>
    <phoneticPr fontId="1"/>
  </si>
  <si>
    <t>－</t>
  </si>
  <si>
    <t>－</t>
    <phoneticPr fontId="1"/>
  </si>
  <si>
    <t>2024年度 東舞子サッカークラブU-10　試合結果</t>
    <rPh sb="22" eb="24">
      <t>シアイ</t>
    </rPh>
    <rPh sb="24" eb="26">
      <t>ケッカ</t>
    </rPh>
    <phoneticPr fontId="1"/>
  </si>
  <si>
    <t>14日</t>
    <rPh sb="2" eb="3">
      <t>カ</t>
    </rPh>
    <phoneticPr fontId="1"/>
  </si>
  <si>
    <t>三樹小学校</t>
    <rPh sb="0" eb="5">
      <t>サンジュショウガッコウ</t>
    </rPh>
    <phoneticPr fontId="1"/>
  </si>
  <si>
    <t>浦風SC</t>
    <rPh sb="0" eb="2">
      <t>ウラカゼ</t>
    </rPh>
    <phoneticPr fontId="1"/>
  </si>
  <si>
    <t>三樹平田SC</t>
    <rPh sb="0" eb="4">
      <t>サンジュヒラタ</t>
    </rPh>
    <phoneticPr fontId="1"/>
  </si>
  <si>
    <t>西淡SSS</t>
    <rPh sb="0" eb="2">
      <t>セイダン</t>
    </rPh>
    <phoneticPr fontId="1"/>
  </si>
  <si>
    <t>-</t>
    <phoneticPr fontId="1"/>
  </si>
  <si>
    <t>〇</t>
    <phoneticPr fontId="1"/>
  </si>
  <si>
    <t>颯己、絃×3、泰一×2、壮眞、昂</t>
    <phoneticPr fontId="1"/>
  </si>
  <si>
    <t>－</t>
    <phoneticPr fontId="1"/>
  </si>
  <si>
    <t>絃、泰一×3、壮眞、希</t>
    <phoneticPr fontId="1"/>
  </si>
  <si>
    <t>颯己、大陽×2、絃、泰一×2、昂</t>
    <phoneticPr fontId="1"/>
  </si>
  <si>
    <t>三樹平田ミニカップ
（準優勝／5チーム）
MVP：稲波 昂</t>
    <rPh sb="0" eb="2">
      <t>ミキ</t>
    </rPh>
    <rPh sb="2" eb="4">
      <t>ヒラタ</t>
    </rPh>
    <rPh sb="11" eb="14">
      <t>ジュンユウショウ</t>
    </rPh>
    <phoneticPr fontId="1"/>
  </si>
  <si>
    <t>-</t>
    <phoneticPr fontId="1"/>
  </si>
  <si>
    <t>5月</t>
    <rPh sb="1" eb="2">
      <t>ガツ</t>
    </rPh>
    <phoneticPr fontId="1"/>
  </si>
  <si>
    <t>3日</t>
    <rPh sb="1" eb="2">
      <t>カ</t>
    </rPh>
    <phoneticPr fontId="1"/>
  </si>
  <si>
    <t>神戸市3Aリーグ戦(前期)</t>
    <phoneticPr fontId="1"/>
  </si>
  <si>
    <t>新多聞SCE</t>
    <rPh sb="0" eb="3">
      <t>シンタモン</t>
    </rPh>
    <phoneticPr fontId="1"/>
  </si>
  <si>
    <t>ヨーケンFC</t>
    <phoneticPr fontId="1"/>
  </si>
  <si>
    <t>〇</t>
    <phoneticPr fontId="1"/>
  </si>
  <si>
    <t>颯己、絃、泰一、昂、希</t>
    <phoneticPr fontId="1"/>
  </si>
  <si>
    <t>4日</t>
    <rPh sb="1" eb="2">
      <t>カ</t>
    </rPh>
    <phoneticPr fontId="1"/>
  </si>
  <si>
    <t>晴れ</t>
    <phoneticPr fontId="1"/>
  </si>
  <si>
    <t>安室公園</t>
    <rPh sb="0" eb="4">
      <t>ヤスムロコウエン</t>
    </rPh>
    <phoneticPr fontId="1"/>
  </si>
  <si>
    <t>加古川たんぽぽSC</t>
    <rPh sb="0" eb="3">
      <t>カコガワ</t>
    </rPh>
    <phoneticPr fontId="1"/>
  </si>
  <si>
    <t>安室SC</t>
    <rPh sb="0" eb="2">
      <t>ヤスムロ</t>
    </rPh>
    <phoneticPr fontId="1"/>
  </si>
  <si>
    <t>ジンガ三木SC</t>
    <rPh sb="3" eb="5">
      <t>ミキ</t>
    </rPh>
    <phoneticPr fontId="1"/>
  </si>
  <si>
    <t>パルセイロ稲美FC</t>
    <rPh sb="5" eb="7">
      <t>イナミ</t>
    </rPh>
    <phoneticPr fontId="1"/>
  </si>
  <si>
    <t>●</t>
    <phoneticPr fontId="1"/>
  </si>
  <si>
    <t>〇</t>
    <phoneticPr fontId="1"/>
  </si>
  <si>
    <t>伊織、大陽、泰一、希</t>
    <phoneticPr fontId="1"/>
  </si>
  <si>
    <t>颯己×2、大陽、泰一</t>
    <phoneticPr fontId="1"/>
  </si>
  <si>
    <t>5日</t>
    <rPh sb="1" eb="2">
      <t>ニチ</t>
    </rPh>
    <phoneticPr fontId="1"/>
  </si>
  <si>
    <t>KFP岩岡_芝</t>
    <rPh sb="3" eb="5">
      <t>イワオカ</t>
    </rPh>
    <rPh sb="6" eb="7">
      <t>シバ</t>
    </rPh>
    <phoneticPr fontId="1"/>
  </si>
  <si>
    <t>西神中央FC</t>
    <rPh sb="0" eb="6">
      <t>セイシンチュウオウfc</t>
    </rPh>
    <phoneticPr fontId="1"/>
  </si>
  <si>
    <t>マリノFC</t>
    <phoneticPr fontId="1"/>
  </si>
  <si>
    <t>マリノFC</t>
    <phoneticPr fontId="1"/>
  </si>
  <si>
    <t>泰一</t>
    <phoneticPr fontId="1"/>
  </si>
  <si>
    <t>碧、泰一×2</t>
    <phoneticPr fontId="1"/>
  </si>
  <si>
    <t>東町小学校</t>
    <rPh sb="0" eb="1">
      <t>ヒガシ</t>
    </rPh>
    <rPh sb="1" eb="2">
      <t>マチ</t>
    </rPh>
    <rPh sb="2" eb="5">
      <t>ショウガッコウ</t>
    </rPh>
    <phoneticPr fontId="1"/>
  </si>
  <si>
    <t>井吹台SC</t>
    <rPh sb="0" eb="5">
      <t>イブキダイsc</t>
    </rPh>
    <phoneticPr fontId="1"/>
  </si>
  <si>
    <t>6月</t>
    <rPh sb="1" eb="2">
      <t>ガツ</t>
    </rPh>
    <phoneticPr fontId="1"/>
  </si>
  <si>
    <t>8日</t>
    <rPh sb="1" eb="2">
      <t>ニチ</t>
    </rPh>
    <phoneticPr fontId="1"/>
  </si>
  <si>
    <t>垂水スポーツガーデン</t>
    <rPh sb="0" eb="2">
      <t>タルミ</t>
    </rPh>
    <phoneticPr fontId="1"/>
  </si>
  <si>
    <t>マリノFC主催交流試合</t>
    <phoneticPr fontId="1"/>
  </si>
  <si>
    <t>マリノFC</t>
    <phoneticPr fontId="1"/>
  </si>
  <si>
    <t>人丸FC</t>
    <rPh sb="0" eb="2">
      <t>ヒトマル</t>
    </rPh>
    <phoneticPr fontId="1"/>
  </si>
  <si>
    <t>人丸FC</t>
    <phoneticPr fontId="1"/>
  </si>
  <si>
    <t>●</t>
    <phoneticPr fontId="1"/>
  </si>
  <si>
    <t>〇</t>
    <phoneticPr fontId="1"/>
  </si>
  <si>
    <t>睦生、昂、希</t>
    <phoneticPr fontId="1"/>
  </si>
  <si>
    <t>泰一×2、昂</t>
    <phoneticPr fontId="1"/>
  </si>
  <si>
    <t>15日</t>
    <rPh sb="2" eb="3">
      <t>ニチ</t>
    </rPh>
    <phoneticPr fontId="1"/>
  </si>
  <si>
    <t>晴れ</t>
    <phoneticPr fontId="1"/>
  </si>
  <si>
    <t>つつじが丘FS</t>
    <rPh sb="4" eb="5">
      <t>オカ</t>
    </rPh>
    <phoneticPr fontId="1"/>
  </si>
  <si>
    <t>新多聞SCF</t>
    <phoneticPr fontId="1"/>
  </si>
  <si>
    <t>〇</t>
    <phoneticPr fontId="1"/>
  </si>
  <si>
    <t>伊織×3、大陽、泰一×2、壮眞、希×2、結人</t>
    <phoneticPr fontId="1"/>
  </si>
  <si>
    <t>伊織、壮眞</t>
    <phoneticPr fontId="1"/>
  </si>
  <si>
    <t>30日</t>
    <rPh sb="2" eb="3">
      <t>ニチ</t>
    </rPh>
    <phoneticPr fontId="1"/>
  </si>
  <si>
    <t>曇り</t>
    <rPh sb="0" eb="1">
      <t>クモ</t>
    </rPh>
    <phoneticPr fontId="1"/>
  </si>
  <si>
    <t>岩岡FCアミーゴ</t>
    <rPh sb="0" eb="4">
      <t>イワオカfc</t>
    </rPh>
    <phoneticPr fontId="1"/>
  </si>
  <si>
    <t>新多聞SCE</t>
    <rPh sb="0" eb="6">
      <t>シンタモンsセ</t>
    </rPh>
    <phoneticPr fontId="1"/>
  </si>
  <si>
    <t>〇</t>
    <phoneticPr fontId="1"/>
  </si>
  <si>
    <t>櫂大</t>
    <rPh sb="0" eb="1">
      <t>カイ</t>
    </rPh>
    <rPh sb="1" eb="2">
      <t>ダイ</t>
    </rPh>
    <phoneticPr fontId="1"/>
  </si>
  <si>
    <t>櫂大×3、泰一、希</t>
    <phoneticPr fontId="1"/>
  </si>
  <si>
    <t>昂、OG</t>
    <phoneticPr fontId="1"/>
  </si>
  <si>
    <t>7月</t>
    <rPh sb="1" eb="2">
      <t>ガツ</t>
    </rPh>
    <phoneticPr fontId="1"/>
  </si>
  <si>
    <t>6日</t>
    <rPh sb="1" eb="2">
      <t>ニチ</t>
    </rPh>
    <phoneticPr fontId="1"/>
  </si>
  <si>
    <t>KFP岩岡_土</t>
    <phoneticPr fontId="1"/>
  </si>
  <si>
    <t>神戸市3Aリーグ戦(前期)</t>
    <phoneticPr fontId="1"/>
  </si>
  <si>
    <t>ヴィッセル神戸</t>
    <rPh sb="5" eb="7">
      <t>コウベ</t>
    </rPh>
    <phoneticPr fontId="1"/>
  </si>
  <si>
    <t>ヴィリッキーニ自由東SC</t>
    <rPh sb="7" eb="10">
      <t>ジユウヒガシ</t>
    </rPh>
    <phoneticPr fontId="1"/>
  </si>
  <si>
    <t>FCボノス神戸</t>
    <rPh sb="5" eb="7">
      <t>コウベ</t>
    </rPh>
    <phoneticPr fontId="1"/>
  </si>
  <si>
    <t>FCボノス神戸</t>
    <phoneticPr fontId="1"/>
  </si>
  <si>
    <t>21日</t>
    <rPh sb="2" eb="3">
      <t>ニチ</t>
    </rPh>
    <phoneticPr fontId="1"/>
  </si>
  <si>
    <t>有岡小学校</t>
    <rPh sb="0" eb="2">
      <t>アリオカ</t>
    </rPh>
    <rPh sb="2" eb="5">
      <t>ショウガッコウ</t>
    </rPh>
    <phoneticPr fontId="1"/>
  </si>
  <si>
    <t>大山崎SC</t>
    <rPh sb="0" eb="5">
      <t>オオヤマザキsc</t>
    </rPh>
    <phoneticPr fontId="1"/>
  </si>
  <si>
    <t>西宮シティFC</t>
    <rPh sb="0" eb="2">
      <t>ニシノミヤ</t>
    </rPh>
    <phoneticPr fontId="1"/>
  </si>
  <si>
    <t>有岡FC</t>
    <rPh sb="0" eb="2">
      <t>アリオカ</t>
    </rPh>
    <phoneticPr fontId="1"/>
  </si>
  <si>
    <t>神戸コスモFC</t>
    <rPh sb="0" eb="2">
      <t>コウベ</t>
    </rPh>
    <phoneticPr fontId="1"/>
  </si>
  <si>
    <t>DIVERT MONOBE FC</t>
    <phoneticPr fontId="1"/>
  </si>
  <si>
    <t>但馬SCリベルテ</t>
    <phoneticPr fontId="1"/>
  </si>
  <si>
    <t>林田グラウンド</t>
    <phoneticPr fontId="1"/>
  </si>
  <si>
    <t>4日</t>
    <rPh sb="1" eb="2">
      <t>カ</t>
    </rPh>
    <phoneticPr fontId="1"/>
  </si>
  <si>
    <t>27日</t>
    <rPh sb="2" eb="3">
      <t>ニチ</t>
    </rPh>
    <phoneticPr fontId="1"/>
  </si>
  <si>
    <t>ヴィリッキーニ自由東SC</t>
    <phoneticPr fontId="1"/>
  </si>
  <si>
    <t>アミザージ神野SCV</t>
    <phoneticPr fontId="1"/>
  </si>
  <si>
    <t>FCボノス神戸B</t>
    <phoneticPr fontId="1"/>
  </si>
  <si>
    <t>FCボノス神戸A</t>
    <phoneticPr fontId="1"/>
  </si>
  <si>
    <t>明石海浜公園</t>
    <phoneticPr fontId="1"/>
  </si>
  <si>
    <t>エベイユFC主催交流試合</t>
    <rPh sb="8" eb="12">
      <t>コウリュウシアイ</t>
    </rPh>
    <phoneticPr fontId="1"/>
  </si>
  <si>
    <t>北神戸田園スポーツ公園</t>
    <phoneticPr fontId="1"/>
  </si>
  <si>
    <t>エベイユFC</t>
    <phoneticPr fontId="1"/>
  </si>
  <si>
    <t>西明石セントラルFC</t>
    <phoneticPr fontId="1"/>
  </si>
  <si>
    <t>荒井FC</t>
    <phoneticPr fontId="1"/>
  </si>
  <si>
    <t>10日</t>
    <rPh sb="2" eb="3">
      <t>カ</t>
    </rPh>
    <phoneticPr fontId="1"/>
  </si>
  <si>
    <t>24日</t>
    <rPh sb="2" eb="3">
      <t>カ</t>
    </rPh>
    <phoneticPr fontId="1"/>
  </si>
  <si>
    <t>8月</t>
    <rPh sb="1" eb="2">
      <t>ガツ</t>
    </rPh>
    <phoneticPr fontId="1"/>
  </si>
  <si>
    <t>合宿交流試合</t>
    <phoneticPr fontId="1"/>
  </si>
  <si>
    <t>東鉢伏</t>
    <rPh sb="0" eb="3">
      <t>ヒガシハチブセ</t>
    </rPh>
    <phoneticPr fontId="1"/>
  </si>
  <si>
    <t>Criativa尼崎</t>
    <rPh sb="8" eb="10">
      <t>アマガサキ</t>
    </rPh>
    <phoneticPr fontId="1"/>
  </si>
  <si>
    <t>●</t>
    <phoneticPr fontId="1"/>
  </si>
  <si>
    <t>壮眞</t>
    <phoneticPr fontId="1"/>
  </si>
  <si>
    <t>昂</t>
    <phoneticPr fontId="1"/>
  </si>
  <si>
    <t>〇</t>
    <phoneticPr fontId="1"/>
  </si>
  <si>
    <t>碧、櫂大×2、泰一×3、睦生、壮眞、希、結人</t>
    <phoneticPr fontId="1"/>
  </si>
  <si>
    <t>櫂大×2、旺佑(5年生)、晴希(5年生)</t>
    <rPh sb="5" eb="6">
      <t>オウ</t>
    </rPh>
    <rPh sb="6" eb="7">
      <t>ユウ</t>
    </rPh>
    <rPh sb="13" eb="14">
      <t>ハル</t>
    </rPh>
    <rPh sb="14" eb="15">
      <t>ノゾミ</t>
    </rPh>
    <rPh sb="17" eb="19">
      <t>ネンセイ</t>
    </rPh>
    <phoneticPr fontId="1"/>
  </si>
  <si>
    <t>櫂大、結人×2</t>
    <phoneticPr fontId="1"/>
  </si>
  <si>
    <t>朝来SC</t>
    <rPh sb="0" eb="2">
      <t>アサゴ</t>
    </rPh>
    <phoneticPr fontId="1"/>
  </si>
  <si>
    <t>●</t>
    <phoneticPr fontId="1"/>
  </si>
  <si>
    <t>〇</t>
    <phoneticPr fontId="1"/>
  </si>
  <si>
    <t>COPA HIMEJI AMIZADE CUP
（3位／6チーム）</t>
    <phoneticPr fontId="1"/>
  </si>
  <si>
    <t>泰一×3</t>
    <phoneticPr fontId="1"/>
  </si>
  <si>
    <t>櫂大×2、絃×3、睦生×2、壮眞</t>
    <phoneticPr fontId="1"/>
  </si>
  <si>
    <t>小田FC</t>
    <rPh sb="0" eb="2">
      <t>オダ</t>
    </rPh>
    <phoneticPr fontId="1"/>
  </si>
  <si>
    <t>西宮SC</t>
    <rPh sb="0" eb="2">
      <t>ニシノミヤ</t>
    </rPh>
    <phoneticPr fontId="1"/>
  </si>
  <si>
    <t>〇</t>
    <phoneticPr fontId="1"/>
  </si>
  <si>
    <t>やまて杯
（2位トーナメント優勝）
（5位／12チーム）</t>
    <rPh sb="3" eb="4">
      <t>ハイ</t>
    </rPh>
    <rPh sb="7" eb="8">
      <t>イ</t>
    </rPh>
    <rPh sb="14" eb="16">
      <t>ユウショウ</t>
    </rPh>
    <phoneticPr fontId="1"/>
  </si>
  <si>
    <t>泰一×2</t>
    <phoneticPr fontId="1"/>
  </si>
  <si>
    <t>伊織、大陽×2、航大×2、泰一×2、睦生×2、壮眞</t>
    <phoneticPr fontId="1"/>
  </si>
  <si>
    <t>櫂大、泰一×2、結人</t>
    <phoneticPr fontId="1"/>
  </si>
  <si>
    <t>●</t>
    <phoneticPr fontId="1"/>
  </si>
  <si>
    <t>〇</t>
    <phoneticPr fontId="1"/>
  </si>
  <si>
    <t>壮眞</t>
    <phoneticPr fontId="1"/>
  </si>
  <si>
    <t>泰一</t>
    <phoneticPr fontId="1"/>
  </si>
  <si>
    <t>大陽、航大×2、泰一</t>
    <phoneticPr fontId="1"/>
  </si>
  <si>
    <t>江井島イレブン</t>
    <phoneticPr fontId="1"/>
  </si>
  <si>
    <t>北五葉SC</t>
    <phoneticPr fontId="1"/>
  </si>
  <si>
    <t>子午線カップ
（準優勝／12チーム）
MVP：横山 絃</t>
    <rPh sb="8" eb="11">
      <t>ジュンユウショウ</t>
    </rPh>
    <rPh sb="23" eb="25">
      <t>ヨコヤマ</t>
    </rPh>
    <rPh sb="26" eb="27">
      <t>ゲン</t>
    </rPh>
    <phoneticPr fontId="1"/>
  </si>
  <si>
    <t>有岡カップ
（4位／5チーム）
MVP：稲波 昂</t>
    <rPh sb="0" eb="2">
      <t>アリオカ</t>
    </rPh>
    <rPh sb="20" eb="21">
      <t>イネ</t>
    </rPh>
    <rPh sb="21" eb="22">
      <t>ナミ</t>
    </rPh>
    <phoneticPr fontId="1"/>
  </si>
  <si>
    <t>廣村杯
（4位／12チーム）
MVP：三原 大陽</t>
    <rPh sb="0" eb="3">
      <t>ヒロムラハイ</t>
    </rPh>
    <rPh sb="6" eb="7">
      <t>イ</t>
    </rPh>
    <phoneticPr fontId="1"/>
  </si>
  <si>
    <t>-</t>
    <phoneticPr fontId="1"/>
  </si>
  <si>
    <t>PK</t>
    <phoneticPr fontId="1"/>
  </si>
  <si>
    <t>〇</t>
    <phoneticPr fontId="1"/>
  </si>
  <si>
    <t>櫂大、泰一、壮眞</t>
    <phoneticPr fontId="1"/>
  </si>
  <si>
    <t>伊織×2、櫂大×3、絃×3、泰一×2</t>
    <phoneticPr fontId="1"/>
  </si>
  <si>
    <t>櫂大、絃</t>
    <phoneticPr fontId="1"/>
  </si>
  <si>
    <t>絃　　　　　　　　　　　　　　　　　　　　  壮眞✕、伊織〇、絃〇、泰一〇、櫂大✕</t>
    <phoneticPr fontId="1"/>
  </si>
  <si>
    <t>－                                                                泰一〇、絃〇、航大✕</t>
    <phoneticPr fontId="1"/>
  </si>
  <si>
    <t>颯己、絃　　                 泰一〇、絃〇、航大〇、颯己〇、昂〇、希〇、碧✕</t>
    <phoneticPr fontId="1"/>
  </si>
  <si>
    <t>航大、泰一    泰一〇、絃〇、航大〇、颯己〇、壮眞〇、昂✕、希〇、睦生✕、
                  泰一〇、絃〇</t>
    <phoneticPr fontId="1"/>
  </si>
  <si>
    <t>9月</t>
    <rPh sb="1" eb="2">
      <t>ガツ</t>
    </rPh>
    <phoneticPr fontId="1"/>
  </si>
  <si>
    <t>1日</t>
    <rPh sb="1" eb="2">
      <t>ニチ</t>
    </rPh>
    <phoneticPr fontId="1"/>
  </si>
  <si>
    <t>KFP岩岡</t>
    <phoneticPr fontId="1"/>
  </si>
  <si>
    <t>秋季ライオンズ杯</t>
    <rPh sb="0" eb="2">
      <t>シュウキ</t>
    </rPh>
    <rPh sb="7" eb="8">
      <t>ハイ</t>
    </rPh>
    <phoneticPr fontId="1"/>
  </si>
  <si>
    <t>－                 泰一〇、櫂大〇、絃〇、航大〇、睦生〇、昂〇、碧〇、希〇</t>
    <phoneticPr fontId="1"/>
  </si>
  <si>
    <t>7日</t>
    <rPh sb="1" eb="2">
      <t>カ</t>
    </rPh>
    <phoneticPr fontId="1"/>
  </si>
  <si>
    <t>HFA_芝</t>
    <phoneticPr fontId="1"/>
  </si>
  <si>
    <t>SCインテルナシオナル</t>
    <phoneticPr fontId="1"/>
  </si>
  <si>
    <t>エベイユFC</t>
    <phoneticPr fontId="1"/>
  </si>
  <si>
    <t>SCインテルナシオナル主催交流試合</t>
    <phoneticPr fontId="1"/>
  </si>
  <si>
    <t>●</t>
    <phoneticPr fontId="1"/>
  </si>
  <si>
    <t>〇</t>
    <phoneticPr fontId="1"/>
  </si>
  <si>
    <t>－</t>
    <phoneticPr fontId="1"/>
  </si>
  <si>
    <t>泰一</t>
    <phoneticPr fontId="1"/>
  </si>
  <si>
    <t>-</t>
    <phoneticPr fontId="1"/>
  </si>
  <si>
    <t>凛空</t>
    <rPh sb="0" eb="2">
      <t>リク</t>
    </rPh>
    <phoneticPr fontId="1"/>
  </si>
  <si>
    <t>パルセイロ稲美FC</t>
    <phoneticPr fontId="1"/>
  </si>
  <si>
    <t>大津茂SC</t>
    <rPh sb="0" eb="2">
      <t>オオツ</t>
    </rPh>
    <rPh sb="2" eb="3">
      <t>シゲル</t>
    </rPh>
    <phoneticPr fontId="1"/>
  </si>
  <si>
    <t>三樹平田SC</t>
    <phoneticPr fontId="1"/>
  </si>
  <si>
    <t>三樹平田SC主催交流試合</t>
    <phoneticPr fontId="1"/>
  </si>
  <si>
    <t>三樹小学校</t>
    <rPh sb="0" eb="2">
      <t>サンジュ</t>
    </rPh>
    <rPh sb="2" eb="5">
      <t>ショウガッコウ</t>
    </rPh>
    <phoneticPr fontId="1"/>
  </si>
  <si>
    <t>みきぼうフットサルコート</t>
    <phoneticPr fontId="1"/>
  </si>
  <si>
    <t>15日</t>
    <rPh sb="2" eb="3">
      <t>ニチ</t>
    </rPh>
    <phoneticPr fontId="1"/>
  </si>
  <si>
    <t>●</t>
    <phoneticPr fontId="1"/>
  </si>
  <si>
    <t>〇</t>
    <phoneticPr fontId="1"/>
  </si>
  <si>
    <t>－</t>
    <phoneticPr fontId="1"/>
  </si>
  <si>
    <t>絃×2、泰一、睦生</t>
    <phoneticPr fontId="1"/>
  </si>
  <si>
    <t>櫂大</t>
    <phoneticPr fontId="1"/>
  </si>
  <si>
    <t>櫂大×2、絃、泰一×3</t>
    <phoneticPr fontId="1"/>
  </si>
  <si>
    <t>大陽、櫂大、絃、航大×2</t>
    <phoneticPr fontId="1"/>
  </si>
  <si>
    <t>神戸市3A六甲リーグ戦(後期)</t>
    <rPh sb="5" eb="7">
      <t>ロッコウ</t>
    </rPh>
    <rPh sb="12" eb="13">
      <t>ウシ</t>
    </rPh>
    <phoneticPr fontId="1"/>
  </si>
  <si>
    <t>だいちSC</t>
    <phoneticPr fontId="1"/>
  </si>
  <si>
    <t>有野SC</t>
    <rPh sb="0" eb="2">
      <t>アリノ</t>
    </rPh>
    <phoneticPr fontId="1"/>
  </si>
  <si>
    <t>王子FC</t>
    <rPh sb="0" eb="4">
      <t>オウジfc</t>
    </rPh>
    <phoneticPr fontId="1"/>
  </si>
  <si>
    <t>夢野の丘SC</t>
    <rPh sb="0" eb="2">
      <t>ユメノ</t>
    </rPh>
    <rPh sb="3" eb="4">
      <t>オカ</t>
    </rPh>
    <phoneticPr fontId="1"/>
  </si>
  <si>
    <t>晴れ</t>
    <phoneticPr fontId="1"/>
  </si>
  <si>
    <t>21日</t>
    <rPh sb="2" eb="3">
      <t>ニチ</t>
    </rPh>
    <phoneticPr fontId="1"/>
  </si>
  <si>
    <t>23日</t>
    <rPh sb="2" eb="3">
      <t>ニチ</t>
    </rPh>
    <phoneticPr fontId="1"/>
  </si>
  <si>
    <t>●</t>
    <phoneticPr fontId="1"/>
  </si>
  <si>
    <t>〇</t>
    <phoneticPr fontId="1"/>
  </si>
  <si>
    <t>ー</t>
    <phoneticPr fontId="1"/>
  </si>
  <si>
    <t>櫂大×2、泰一</t>
    <phoneticPr fontId="1"/>
  </si>
  <si>
    <t>泰一</t>
    <phoneticPr fontId="1"/>
  </si>
  <si>
    <t>アミザージ神野SC主催交流試合</t>
    <phoneticPr fontId="1"/>
  </si>
  <si>
    <t>10月</t>
    <rPh sb="2" eb="3">
      <t>ガツ</t>
    </rPh>
    <phoneticPr fontId="1"/>
  </si>
  <si>
    <t>6日</t>
    <rPh sb="1" eb="2">
      <t>ニチ</t>
    </rPh>
    <phoneticPr fontId="1"/>
  </si>
  <si>
    <t>サンブロススポーツフィールド</t>
    <phoneticPr fontId="1"/>
  </si>
  <si>
    <t>どろんこSS</t>
    <phoneticPr fontId="1"/>
  </si>
  <si>
    <t>アミザージ神野SC S</t>
    <phoneticPr fontId="1"/>
  </si>
  <si>
    <t>アミザージ神野SC V</t>
    <phoneticPr fontId="1"/>
  </si>
  <si>
    <t>藍SC</t>
    <rPh sb="0" eb="1">
      <t>アイ</t>
    </rPh>
    <phoneticPr fontId="1"/>
  </si>
  <si>
    <t>●</t>
    <phoneticPr fontId="1"/>
  </si>
  <si>
    <t>〇</t>
    <phoneticPr fontId="1"/>
  </si>
  <si>
    <t>伊織、櫂大、泰一</t>
    <phoneticPr fontId="1"/>
  </si>
  <si>
    <t>泰一×2</t>
    <phoneticPr fontId="1"/>
  </si>
  <si>
    <t>－</t>
    <phoneticPr fontId="1"/>
  </si>
  <si>
    <t>絃、泰一×2</t>
    <phoneticPr fontId="1"/>
  </si>
  <si>
    <t>19日</t>
    <rPh sb="2" eb="3">
      <t>ニチ</t>
    </rPh>
    <phoneticPr fontId="1"/>
  </si>
  <si>
    <t>雨</t>
    <rPh sb="0" eb="1">
      <t>アメ</t>
    </rPh>
    <phoneticPr fontId="1"/>
  </si>
  <si>
    <t>三菱重工高砂グラウンド</t>
    <rPh sb="0" eb="6">
      <t>ミツビシジュウコウタカサゴ</t>
    </rPh>
    <phoneticPr fontId="1"/>
  </si>
  <si>
    <t>東舞子SC主催交流試合</t>
    <rPh sb="0" eb="3">
      <t>ヒガシマイコ</t>
    </rPh>
    <phoneticPr fontId="1"/>
  </si>
  <si>
    <t>大津茂SC</t>
    <phoneticPr fontId="1"/>
  </si>
  <si>
    <t>神戸FC</t>
    <rPh sb="0" eb="2">
      <t>コウベ</t>
    </rPh>
    <phoneticPr fontId="1"/>
  </si>
  <si>
    <t>明石少年FC</t>
    <rPh sb="0" eb="4">
      <t>アカシショウネン</t>
    </rPh>
    <phoneticPr fontId="1"/>
  </si>
  <si>
    <t>〇</t>
    <phoneticPr fontId="1"/>
  </si>
  <si>
    <t>櫂大×2、泰一×2</t>
    <phoneticPr fontId="1"/>
  </si>
  <si>
    <t>櫂大、絃、航大</t>
    <phoneticPr fontId="1"/>
  </si>
  <si>
    <t>泰一</t>
    <phoneticPr fontId="1"/>
  </si>
  <si>
    <t>櫂大×3、絃、泰一、壮眞</t>
    <phoneticPr fontId="1"/>
  </si>
  <si>
    <t>FCシロッコ</t>
    <phoneticPr fontId="1"/>
  </si>
  <si>
    <t>東浦FC</t>
    <rPh sb="0" eb="2">
      <t>ヒガシウラ</t>
    </rPh>
    <phoneticPr fontId="1"/>
  </si>
  <si>
    <t>シエロFC</t>
    <phoneticPr fontId="1"/>
  </si>
  <si>
    <t>〇</t>
    <phoneticPr fontId="1"/>
  </si>
  <si>
    <t>26日</t>
    <rPh sb="2" eb="3">
      <t>ニチ</t>
    </rPh>
    <phoneticPr fontId="1"/>
  </si>
  <si>
    <t>曇り</t>
    <rPh sb="0" eb="1">
      <t>クモ</t>
    </rPh>
    <phoneticPr fontId="1"/>
  </si>
  <si>
    <t>櫂大×2、絃、泰一</t>
    <phoneticPr fontId="1"/>
  </si>
  <si>
    <t>絃、泰一、壮眞</t>
    <phoneticPr fontId="1"/>
  </si>
  <si>
    <t>櫂大、絃、泰一</t>
    <phoneticPr fontId="1"/>
  </si>
  <si>
    <t>泰一×2</t>
    <phoneticPr fontId="1"/>
  </si>
  <si>
    <t>マリノカップ
（優勝／8チーム）
MVP：石神 泰一</t>
    <rPh sb="21" eb="23">
      <t>イシガミ</t>
    </rPh>
    <rPh sb="24" eb="26">
      <t>タイチ</t>
    </rPh>
    <phoneticPr fontId="1"/>
  </si>
  <si>
    <t>淡路佐野第2多目的グラウンド_芝</t>
    <rPh sb="0" eb="2">
      <t>アワジ</t>
    </rPh>
    <rPh sb="2" eb="4">
      <t>サノ</t>
    </rPh>
    <rPh sb="4" eb="5">
      <t>ダイ</t>
    </rPh>
    <rPh sb="6" eb="9">
      <t>タモクテキ</t>
    </rPh>
    <rPh sb="15" eb="16">
      <t>シバ</t>
    </rPh>
    <phoneticPr fontId="1"/>
  </si>
  <si>
    <t>三樹平田SC</t>
    <phoneticPr fontId="1"/>
  </si>
  <si>
    <t>FC玉津</t>
    <phoneticPr fontId="1"/>
  </si>
  <si>
    <t>11月</t>
    <rPh sb="2" eb="3">
      <t>ガツ</t>
    </rPh>
    <phoneticPr fontId="1"/>
  </si>
  <si>
    <t>4日</t>
    <rPh sb="1" eb="2">
      <t>カ</t>
    </rPh>
    <phoneticPr fontId="1"/>
  </si>
  <si>
    <t>三樹小学校</t>
    <phoneticPr fontId="1"/>
  </si>
  <si>
    <t>〇</t>
    <phoneticPr fontId="1"/>
  </si>
  <si>
    <t>大陽、櫂大、絃、泰一×2、睦生、壮眞</t>
    <phoneticPr fontId="1"/>
  </si>
  <si>
    <t>－</t>
    <phoneticPr fontId="1"/>
  </si>
  <si>
    <t>絃、航大、泰一×3</t>
    <phoneticPr fontId="1"/>
  </si>
  <si>
    <t>駒ヶ林FC主催交流試合</t>
    <rPh sb="0" eb="3">
      <t>コマガバヤシ</t>
    </rPh>
    <phoneticPr fontId="1"/>
  </si>
  <si>
    <t>10日</t>
    <rPh sb="2" eb="3">
      <t>カ</t>
    </rPh>
    <phoneticPr fontId="1"/>
  </si>
  <si>
    <t>駒ヶ林FC</t>
    <phoneticPr fontId="1"/>
  </si>
  <si>
    <t>有野SC</t>
    <phoneticPr fontId="1"/>
  </si>
  <si>
    <t>〇</t>
    <phoneticPr fontId="1"/>
  </si>
  <si>
    <t>櫂大×2、絃、泰一、壮眞×2</t>
    <phoneticPr fontId="1"/>
  </si>
  <si>
    <t>櫂大×2、絃×2、壮眞</t>
    <phoneticPr fontId="1"/>
  </si>
  <si>
    <t>櫂大、泰一×4</t>
    <phoneticPr fontId="1"/>
  </si>
  <si>
    <t>睦生</t>
    <phoneticPr fontId="1"/>
  </si>
  <si>
    <t>【公式戦】</t>
    <rPh sb="1" eb="4">
      <t>コウシキセン</t>
    </rPh>
    <phoneticPr fontId="1"/>
  </si>
  <si>
    <t>フレンドリーカップ：3位/39チーム</t>
    <phoneticPr fontId="1"/>
  </si>
  <si>
    <t>【カップ戦】</t>
    <phoneticPr fontId="1"/>
  </si>
  <si>
    <t>【公式戦】</t>
    <phoneticPr fontId="1"/>
  </si>
  <si>
    <t>チャレンジカップ：優勝/41チーム</t>
    <phoneticPr fontId="1"/>
  </si>
  <si>
    <t>神戸市3Bリーグ戦(前期)：4位/12チーム</t>
    <rPh sb="10" eb="12">
      <t>ゼンキ</t>
    </rPh>
    <rPh sb="15" eb="16">
      <t>イ</t>
    </rPh>
    <phoneticPr fontId="1"/>
  </si>
  <si>
    <t>神戸兵庫ライオンズクラブ杯：2回戦敗退/38チーム</t>
    <rPh sb="0" eb="2">
      <t>コウベ</t>
    </rPh>
    <rPh sb="2" eb="4">
      <t>ヒョウゴ</t>
    </rPh>
    <rPh sb="12" eb="13">
      <t>ハイ</t>
    </rPh>
    <rPh sb="15" eb="17">
      <t>カイセン</t>
    </rPh>
    <rPh sb="17" eb="19">
      <t>ハイタイ</t>
    </rPh>
    <phoneticPr fontId="1"/>
  </si>
  <si>
    <t>三樹平田ミニカップ：準優勝/5チーム</t>
    <phoneticPr fontId="1"/>
  </si>
  <si>
    <t>【カップ戦】</t>
    <phoneticPr fontId="1"/>
  </si>
  <si>
    <t>マリノカップ：優勝/8チーム</t>
    <phoneticPr fontId="1"/>
  </si>
  <si>
    <t>FCボノス神戸</t>
    <phoneticPr fontId="1"/>
  </si>
  <si>
    <t>小部キッズFC</t>
    <phoneticPr fontId="1"/>
  </si>
  <si>
    <t>24日</t>
    <rPh sb="2" eb="3">
      <t>カ</t>
    </rPh>
    <phoneticPr fontId="1"/>
  </si>
  <si>
    <t>KFP岩岡_土</t>
    <rPh sb="6" eb="7">
      <t>ツチ</t>
    </rPh>
    <phoneticPr fontId="1"/>
  </si>
  <si>
    <t>神戸市3A六甲リーグ戦(後期)
2位リーグ</t>
    <rPh sb="17" eb="18">
      <t>イ</t>
    </rPh>
    <phoneticPr fontId="1"/>
  </si>
  <si>
    <t>〇</t>
    <phoneticPr fontId="1"/>
  </si>
  <si>
    <t>壮眞</t>
    <phoneticPr fontId="1"/>
  </si>
  <si>
    <t>神の谷FC</t>
    <rPh sb="0" eb="1">
      <t>カミ</t>
    </rPh>
    <rPh sb="2" eb="3">
      <t>タニ</t>
    </rPh>
    <phoneticPr fontId="1"/>
  </si>
  <si>
    <t>30日</t>
    <rPh sb="2" eb="3">
      <t>ニチ</t>
    </rPh>
    <phoneticPr fontId="1"/>
  </si>
  <si>
    <t>－</t>
    <phoneticPr fontId="1"/>
  </si>
  <si>
    <t>泰一</t>
    <phoneticPr fontId="1"/>
  </si>
  <si>
    <t>神戸市3A六甲リーグ戦(後期)
2位リーグ準優勝
（6位/39チーム）</t>
    <rPh sb="17" eb="18">
      <t>イ</t>
    </rPh>
    <rPh sb="21" eb="24">
      <t>ジュンユウショウ</t>
    </rPh>
    <rPh sb="27" eb="28">
      <t>イ</t>
    </rPh>
    <phoneticPr fontId="1"/>
  </si>
  <si>
    <t>12月</t>
    <rPh sb="2" eb="3">
      <t>ガツ</t>
    </rPh>
    <phoneticPr fontId="1"/>
  </si>
  <si>
    <t>15日</t>
    <rPh sb="2" eb="3">
      <t>ニチ</t>
    </rPh>
    <phoneticPr fontId="1"/>
  </si>
  <si>
    <t>神戸須磨ライオンズクラブ杯</t>
    <rPh sb="0" eb="4">
      <t>コウベスマ</t>
    </rPh>
    <rPh sb="12" eb="13">
      <t>ハイ</t>
    </rPh>
    <phoneticPr fontId="1"/>
  </si>
  <si>
    <t>－</t>
    <phoneticPr fontId="1"/>
  </si>
  <si>
    <t>-</t>
    <phoneticPr fontId="1"/>
  </si>
  <si>
    <t>1月</t>
    <rPh sb="1" eb="2">
      <t>ガツ</t>
    </rPh>
    <phoneticPr fontId="1"/>
  </si>
  <si>
    <t>5日</t>
    <rPh sb="1" eb="2">
      <t>ニチ</t>
    </rPh>
    <phoneticPr fontId="1"/>
  </si>
  <si>
    <t>三木防災公園_芝</t>
    <rPh sb="0" eb="4">
      <t>ミキボウサイ</t>
    </rPh>
    <rPh sb="4" eb="6">
      <t>コウエン</t>
    </rPh>
    <phoneticPr fontId="1"/>
  </si>
  <si>
    <t>アヴァンツァーレ余部FC</t>
    <rPh sb="8" eb="10">
      <t>ヨベ</t>
    </rPh>
    <phoneticPr fontId="1"/>
  </si>
  <si>
    <t>12日</t>
    <rPh sb="2" eb="3">
      <t>ニチ</t>
    </rPh>
    <phoneticPr fontId="1"/>
  </si>
  <si>
    <t>駒ヶ谷グラウンド_芝</t>
    <rPh sb="0" eb="3">
      <t>コマガヤ</t>
    </rPh>
    <rPh sb="9" eb="10">
      <t>シバ</t>
    </rPh>
    <phoneticPr fontId="1"/>
  </si>
  <si>
    <t>社FCジュニア</t>
    <rPh sb="0" eb="3">
      <t>ヤシロfc</t>
    </rPh>
    <phoneticPr fontId="1"/>
  </si>
  <si>
    <t>福知山FC</t>
    <rPh sb="0" eb="3">
      <t>フクチヤマ</t>
    </rPh>
    <phoneticPr fontId="1"/>
  </si>
  <si>
    <t>11日</t>
    <rPh sb="2" eb="3">
      <t>ニチ</t>
    </rPh>
    <phoneticPr fontId="1"/>
  </si>
  <si>
    <t>神戸須磨ライオンズクラブ杯</t>
    <phoneticPr fontId="1"/>
  </si>
  <si>
    <t>KFP岩岡_土</t>
    <rPh sb="6" eb="7">
      <t>ツチ</t>
    </rPh>
    <phoneticPr fontId="1"/>
  </si>
  <si>
    <t>13日</t>
    <rPh sb="2" eb="3">
      <t>ニチ</t>
    </rPh>
    <phoneticPr fontId="1"/>
  </si>
  <si>
    <t>西神中央FC</t>
    <phoneticPr fontId="1"/>
  </si>
  <si>
    <t>FC玉津</t>
    <phoneticPr fontId="1"/>
  </si>
  <si>
    <t>龍野JSC</t>
    <rPh sb="0" eb="5">
      <t>タツノjsc</t>
    </rPh>
    <phoneticPr fontId="1"/>
  </si>
  <si>
    <t>PK</t>
    <phoneticPr fontId="1"/>
  </si>
  <si>
    <t>晴れ</t>
    <phoneticPr fontId="1"/>
  </si>
  <si>
    <t>〇</t>
    <phoneticPr fontId="1"/>
  </si>
  <si>
    <t>●</t>
    <phoneticPr fontId="1"/>
  </si>
  <si>
    <t>伊織、櫂大</t>
    <phoneticPr fontId="1"/>
  </si>
  <si>
    <t>－</t>
    <phoneticPr fontId="1"/>
  </si>
  <si>
    <t>泰一</t>
    <phoneticPr fontId="1"/>
  </si>
  <si>
    <t>FC玉津30周年記念大会
（準優勝／8チーム）
MVP：嶋崎 航大</t>
    <rPh sb="2" eb="4">
      <t>タマツ</t>
    </rPh>
    <rPh sb="6" eb="8">
      <t>シュウネン</t>
    </rPh>
    <rPh sb="8" eb="12">
      <t>キネンタイカイ</t>
    </rPh>
    <rPh sb="14" eb="15">
      <t>ジュン</t>
    </rPh>
    <rPh sb="28" eb="30">
      <t>シマザキ</t>
    </rPh>
    <rPh sb="31" eb="33">
      <t>コウタ</t>
    </rPh>
    <phoneticPr fontId="1"/>
  </si>
  <si>
    <t>神戸市3Bリーグ戦(後期)：6位/39チーム</t>
    <rPh sb="10" eb="12">
      <t>コウキ</t>
    </rPh>
    <rPh sb="15" eb="16">
      <t>イ</t>
    </rPh>
    <phoneticPr fontId="1"/>
  </si>
  <si>
    <t>神戸FC</t>
    <rPh sb="0" eb="2">
      <t>コウベ</t>
    </rPh>
    <phoneticPr fontId="1"/>
  </si>
  <si>
    <t>神戸FC</t>
    <phoneticPr fontId="1"/>
  </si>
  <si>
    <t>FC DIAMO</t>
    <phoneticPr fontId="1"/>
  </si>
  <si>
    <t>晴れ</t>
    <phoneticPr fontId="1"/>
  </si>
  <si>
    <t>須磨海浜公園</t>
    <rPh sb="0" eb="6">
      <t>スマカイヒンコウエン</t>
    </rPh>
    <phoneticPr fontId="1"/>
  </si>
  <si>
    <t>神戸FC主催交流試合</t>
    <rPh sb="0" eb="2">
      <t>コウベ</t>
    </rPh>
    <phoneticPr fontId="1"/>
  </si>
  <si>
    <t>●</t>
    <phoneticPr fontId="1"/>
  </si>
  <si>
    <t>〇</t>
    <phoneticPr fontId="1"/>
  </si>
  <si>
    <t>－</t>
    <phoneticPr fontId="1"/>
  </si>
  <si>
    <t>絃</t>
    <phoneticPr fontId="1"/>
  </si>
  <si>
    <t>絃、泰一</t>
    <phoneticPr fontId="1"/>
  </si>
  <si>
    <t>絃×2、泰一</t>
    <phoneticPr fontId="1"/>
  </si>
  <si>
    <t>SCあかしあイレブン</t>
    <phoneticPr fontId="1"/>
  </si>
  <si>
    <t>修斉SC</t>
    <rPh sb="0" eb="1">
      <t>シュウ</t>
    </rPh>
    <rPh sb="1" eb="2">
      <t>サイ</t>
    </rPh>
    <phoneticPr fontId="1"/>
  </si>
  <si>
    <t>伊織</t>
    <phoneticPr fontId="1"/>
  </si>
  <si>
    <t>伊織×2、櫂大×4、絃×2、泰一×2、希</t>
    <phoneticPr fontId="1"/>
  </si>
  <si>
    <t>OG</t>
    <phoneticPr fontId="1"/>
  </si>
  <si>
    <t>あかしあチャレンジカップ
（準優勝／6チーム）
MVP：池口 櫂人</t>
    <rPh sb="28" eb="30">
      <t>イケグチ</t>
    </rPh>
    <rPh sb="31" eb="33">
      <t>カイト</t>
    </rPh>
    <phoneticPr fontId="1"/>
  </si>
  <si>
    <t>FC玉津30周年記念大会：準優勝/8チーム</t>
    <phoneticPr fontId="1"/>
  </si>
  <si>
    <t>あかしあチャレンジカップ：準優勝/6チーム</t>
    <phoneticPr fontId="1"/>
  </si>
  <si>
    <t>－</t>
    <phoneticPr fontId="1"/>
  </si>
  <si>
    <t>神戸須磨ライオンズクラブ杯：準々決勝敗退/11チーム</t>
    <rPh sb="14" eb="18">
      <t>ジュンジュンケッショウ</t>
    </rPh>
    <phoneticPr fontId="1"/>
  </si>
  <si>
    <t>-</t>
    <phoneticPr fontId="1"/>
  </si>
  <si>
    <t>しあわせの村_土</t>
    <rPh sb="5" eb="6">
      <t>ムラ</t>
    </rPh>
    <rPh sb="7" eb="8">
      <t>ツチ</t>
    </rPh>
    <phoneticPr fontId="1"/>
  </si>
  <si>
    <t>有岡FC</t>
    <rPh sb="0" eb="4">
      <t>アリオカfc</t>
    </rPh>
    <phoneticPr fontId="1"/>
  </si>
  <si>
    <t>多井畑FC</t>
    <rPh sb="0" eb="3">
      <t>タイノハタ</t>
    </rPh>
    <phoneticPr fontId="1"/>
  </si>
  <si>
    <t>8日</t>
    <rPh sb="1" eb="2">
      <t>ニチ</t>
    </rPh>
    <phoneticPr fontId="1"/>
  </si>
  <si>
    <t>佐野運動公園</t>
    <rPh sb="0" eb="6">
      <t>サノウンドウコウエン</t>
    </rPh>
    <phoneticPr fontId="1"/>
  </si>
  <si>
    <t>北淡FC</t>
    <rPh sb="0" eb="2">
      <t>ホクタン</t>
    </rPh>
    <phoneticPr fontId="1"/>
  </si>
  <si>
    <t>FCフレスカ</t>
    <phoneticPr fontId="1"/>
  </si>
  <si>
    <t>2日</t>
    <rPh sb="1" eb="2">
      <t>ニチ</t>
    </rPh>
    <phoneticPr fontId="1"/>
  </si>
  <si>
    <t>11日</t>
    <rPh sb="2" eb="3">
      <t>ニチ</t>
    </rPh>
    <phoneticPr fontId="1"/>
  </si>
  <si>
    <t>15日</t>
    <rPh sb="2" eb="3">
      <t>ニチ</t>
    </rPh>
    <phoneticPr fontId="1"/>
  </si>
  <si>
    <t>北神戸田園スポーツ公園</t>
    <rPh sb="0" eb="3">
      <t>キタコウベ</t>
    </rPh>
    <rPh sb="3" eb="5">
      <t>デンエン</t>
    </rPh>
    <rPh sb="9" eb="11">
      <t>コウエン</t>
    </rPh>
    <phoneticPr fontId="1"/>
  </si>
  <si>
    <t>エベイユFC主催交流試合</t>
    <phoneticPr fontId="1"/>
  </si>
  <si>
    <t>エベイユFC</t>
    <phoneticPr fontId="1"/>
  </si>
  <si>
    <t>龍野JSC主催交流試合</t>
    <rPh sb="0" eb="5">
      <t>タツノjsc</t>
    </rPh>
    <phoneticPr fontId="1"/>
  </si>
  <si>
    <t>三木協同学苑南グラウンド</t>
    <phoneticPr fontId="1"/>
  </si>
  <si>
    <t>当新田SC</t>
    <rPh sb="0" eb="1">
      <t>トウ</t>
    </rPh>
    <rPh sb="1" eb="3">
      <t>ニッタ</t>
    </rPh>
    <phoneticPr fontId="1"/>
  </si>
  <si>
    <t>だいちSC</t>
    <phoneticPr fontId="1"/>
  </si>
  <si>
    <t>播磨光都第4サッカー場_芝</t>
    <rPh sb="0" eb="2">
      <t>ハリマ</t>
    </rPh>
    <rPh sb="2" eb="4">
      <t>コウト</t>
    </rPh>
    <rPh sb="4" eb="5">
      <t>ダイ</t>
    </rPh>
    <rPh sb="10" eb="11">
      <t>ジョウ</t>
    </rPh>
    <rPh sb="12" eb="13">
      <t>シバ</t>
    </rPh>
    <phoneticPr fontId="1"/>
  </si>
  <si>
    <t>-</t>
    <phoneticPr fontId="1"/>
  </si>
  <si>
    <t>FCボノス</t>
    <phoneticPr fontId="1"/>
  </si>
  <si>
    <t>明石少年FC</t>
    <rPh sb="0" eb="6">
      <t>アカシショウネンfc</t>
    </rPh>
    <phoneticPr fontId="1"/>
  </si>
  <si>
    <t>FCリベルテ氷上</t>
    <rPh sb="6" eb="8">
      <t>ヒカミ</t>
    </rPh>
    <phoneticPr fontId="1"/>
  </si>
  <si>
    <t>龍野JSC</t>
    <phoneticPr fontId="1"/>
  </si>
  <si>
    <t>小部キッズFC</t>
    <phoneticPr fontId="1"/>
  </si>
  <si>
    <t>晴れ</t>
    <phoneticPr fontId="1"/>
  </si>
  <si>
    <t>●</t>
    <phoneticPr fontId="1"/>
  </si>
  <si>
    <t>〇</t>
    <phoneticPr fontId="1"/>
  </si>
  <si>
    <t>△</t>
    <phoneticPr fontId="1"/>
  </si>
  <si>
    <t>小部キッズ杯
（3位／8チーム）
MVP：池口 櫂人</t>
    <rPh sb="0" eb="2">
      <t>オブ</t>
    </rPh>
    <rPh sb="5" eb="6">
      <t>ハイ</t>
    </rPh>
    <rPh sb="9" eb="10">
      <t>イ</t>
    </rPh>
    <phoneticPr fontId="1"/>
  </si>
  <si>
    <t>櫂大、泰一</t>
    <phoneticPr fontId="1"/>
  </si>
  <si>
    <t>櫂大、泰一×3</t>
    <phoneticPr fontId="1"/>
  </si>
  <si>
    <t>櫂大、凛空</t>
    <phoneticPr fontId="1"/>
  </si>
  <si>
    <t>櫂大</t>
    <phoneticPr fontId="1"/>
  </si>
  <si>
    <t>龍野JSCB</t>
    <rPh sb="0" eb="5">
      <t>タツノjsc</t>
    </rPh>
    <phoneticPr fontId="1"/>
  </si>
  <si>
    <t>龍野JSCA</t>
    <phoneticPr fontId="1"/>
  </si>
  <si>
    <t>－</t>
    <phoneticPr fontId="1"/>
  </si>
  <si>
    <t>櫂大、泰一×2</t>
    <phoneticPr fontId="1"/>
  </si>
  <si>
    <t>2月</t>
    <rPh sb="1" eb="2">
      <t>ガツ</t>
    </rPh>
    <phoneticPr fontId="1"/>
  </si>
  <si>
    <t>泰一、昂</t>
    <phoneticPr fontId="1"/>
  </si>
  <si>
    <t>龍野JSC</t>
    <phoneticPr fontId="1"/>
  </si>
  <si>
    <t>有瀬SC</t>
    <rPh sb="0" eb="2">
      <t>アリセ</t>
    </rPh>
    <phoneticPr fontId="1"/>
  </si>
  <si>
    <t>〇</t>
    <phoneticPr fontId="1"/>
  </si>
  <si>
    <t>絃、泰一</t>
    <phoneticPr fontId="1"/>
  </si>
  <si>
    <t>絃、航大×2</t>
    <phoneticPr fontId="1"/>
  </si>
  <si>
    <t>泰一×4</t>
    <phoneticPr fontId="1"/>
  </si>
  <si>
    <t>櫂大,絃、泰一×2</t>
    <phoneticPr fontId="1"/>
  </si>
  <si>
    <t>玉津杯
2位リーグ優勝
（5位／12チーム）
MVP：石神 泰一</t>
    <rPh sb="0" eb="3">
      <t>タマツハイ</t>
    </rPh>
    <rPh sb="27" eb="29">
      <t>イシガミ</t>
    </rPh>
    <rPh sb="30" eb="32">
      <t>タイチ</t>
    </rPh>
    <phoneticPr fontId="1"/>
  </si>
  <si>
    <t>江井島イレブン</t>
    <phoneticPr fontId="1"/>
  </si>
  <si>
    <t>●</t>
    <phoneticPr fontId="1"/>
  </si>
  <si>
    <t>〇</t>
    <phoneticPr fontId="1"/>
  </si>
  <si>
    <t>－</t>
    <phoneticPr fontId="1"/>
  </si>
  <si>
    <t>櫂大×2,絃、泰一×3、昂</t>
    <phoneticPr fontId="1"/>
  </si>
  <si>
    <t>櫂大,泰一×2、壮眞、昂</t>
    <phoneticPr fontId="1"/>
  </si>
  <si>
    <t>ボノスカップ
（5位／8チーム）
MVP：嶋崎 航大</t>
    <rPh sb="21" eb="23">
      <t>シマザキ</t>
    </rPh>
    <rPh sb="24" eb="26">
      <t>コウタ</t>
    </rPh>
    <phoneticPr fontId="1"/>
  </si>
  <si>
    <t>悠人</t>
    <rPh sb="0" eb="2">
      <t>ユウト</t>
    </rPh>
    <phoneticPr fontId="1"/>
  </si>
  <si>
    <t>2025年度 東舞子サッカークラブU-11　試合結果</t>
    <rPh sb="22" eb="24">
      <t>シアイ</t>
    </rPh>
    <rPh sb="24" eb="26">
      <t>ケッカ</t>
    </rPh>
    <phoneticPr fontId="1"/>
  </si>
  <si>
    <t>●</t>
    <phoneticPr fontId="1"/>
  </si>
  <si>
    <t>－</t>
    <phoneticPr fontId="1"/>
  </si>
  <si>
    <t>櫂大×3</t>
    <phoneticPr fontId="1"/>
  </si>
  <si>
    <t>三樹平田SC</t>
    <phoneticPr fontId="1"/>
  </si>
  <si>
    <t>多井畑FC</t>
    <phoneticPr fontId="1"/>
  </si>
  <si>
    <t>ウッディSC</t>
    <phoneticPr fontId="1"/>
  </si>
  <si>
    <t>23日</t>
    <rPh sb="2" eb="3">
      <t>ニチ</t>
    </rPh>
    <phoneticPr fontId="1"/>
  </si>
  <si>
    <t>泰一</t>
    <phoneticPr fontId="1"/>
  </si>
  <si>
    <t>伊織、絃、泰一</t>
    <phoneticPr fontId="1"/>
  </si>
  <si>
    <t>〇</t>
    <phoneticPr fontId="1"/>
  </si>
  <si>
    <t>ダイナマイトWFC</t>
    <phoneticPr fontId="1"/>
  </si>
  <si>
    <t>総合運動公園球技場</t>
    <rPh sb="6" eb="9">
      <t>キュウギジョウ</t>
    </rPh>
    <phoneticPr fontId="1"/>
  </si>
  <si>
    <t>8日</t>
    <rPh sb="1" eb="2">
      <t>ニチ</t>
    </rPh>
    <phoneticPr fontId="1"/>
  </si>
  <si>
    <t>垂水健康公園</t>
    <rPh sb="0" eb="6">
      <t>タルミケンコウコウエン</t>
    </rPh>
    <phoneticPr fontId="1"/>
  </si>
  <si>
    <t>晴れ</t>
    <phoneticPr fontId="1"/>
  </si>
  <si>
    <t>9日</t>
    <rPh sb="1" eb="2">
      <t>ニチ</t>
    </rPh>
    <phoneticPr fontId="1"/>
  </si>
  <si>
    <t>●</t>
    <phoneticPr fontId="1"/>
  </si>
  <si>
    <t>〇</t>
    <phoneticPr fontId="1"/>
  </si>
  <si>
    <t>3月</t>
    <rPh sb="1" eb="2">
      <t>ガツ</t>
    </rPh>
    <phoneticPr fontId="1"/>
  </si>
  <si>
    <t>－</t>
    <phoneticPr fontId="1"/>
  </si>
  <si>
    <t>泰一</t>
    <phoneticPr fontId="1"/>
  </si>
  <si>
    <t>伊織、櫂大、絃×2、航大×3</t>
    <phoneticPr fontId="1"/>
  </si>
  <si>
    <t>櫂大、希</t>
    <phoneticPr fontId="1"/>
  </si>
  <si>
    <t>櫂大、航大、泰一、昂×2</t>
    <phoneticPr fontId="1"/>
  </si>
  <si>
    <t>ぜんぼうグリーンパーク</t>
    <phoneticPr fontId="1"/>
  </si>
  <si>
    <t>20日</t>
    <rPh sb="2" eb="3">
      <t>ニチ</t>
    </rPh>
    <phoneticPr fontId="1"/>
  </si>
  <si>
    <t>-</t>
    <phoneticPr fontId="1"/>
  </si>
  <si>
    <t>PK</t>
    <phoneticPr fontId="1"/>
  </si>
  <si>
    <t>●</t>
    <phoneticPr fontId="1"/>
  </si>
  <si>
    <t>△</t>
    <phoneticPr fontId="1"/>
  </si>
  <si>
    <t>〇</t>
    <phoneticPr fontId="1"/>
  </si>
  <si>
    <t>泰一、悠人</t>
    <phoneticPr fontId="1"/>
  </si>
  <si>
    <t>COPA HIMEJI AMIZADE CUP
（6位／8チーム）</t>
    <phoneticPr fontId="1"/>
  </si>
  <si>
    <t>30日</t>
    <rPh sb="2" eb="3">
      <t>ニチ</t>
    </rPh>
    <phoneticPr fontId="1"/>
  </si>
  <si>
    <t>-</t>
  </si>
  <si>
    <t>-</t>
    <phoneticPr fontId="1"/>
  </si>
  <si>
    <t>アミザージ神野SC S U-11</t>
    <phoneticPr fontId="1"/>
  </si>
  <si>
    <t>FC ボノス U-11</t>
    <phoneticPr fontId="1"/>
  </si>
  <si>
    <t>FCリベリオン U-11</t>
    <phoneticPr fontId="1"/>
  </si>
  <si>
    <t>フォルテFC U-11</t>
    <phoneticPr fontId="1"/>
  </si>
  <si>
    <t>北五葉SC U-11</t>
    <phoneticPr fontId="1"/>
  </si>
  <si>
    <t>末広FC U-11</t>
    <rPh sb="0" eb="2">
      <t>スエヒロ</t>
    </rPh>
    <phoneticPr fontId="1"/>
  </si>
  <si>
    <t>弥生FC U-11</t>
    <rPh sb="0" eb="2">
      <t>ヤヨイ</t>
    </rPh>
    <phoneticPr fontId="1"/>
  </si>
  <si>
    <t>アミザージ神野SC V U-11</t>
    <phoneticPr fontId="1"/>
  </si>
  <si>
    <t>晴れ</t>
    <phoneticPr fontId="1"/>
  </si>
  <si>
    <t>●</t>
    <phoneticPr fontId="1"/>
  </si>
  <si>
    <t>泰一</t>
    <phoneticPr fontId="1"/>
  </si>
  <si>
    <t>－</t>
    <phoneticPr fontId="1"/>
  </si>
  <si>
    <t>－                                                                       泰一✕、櫂大〇</t>
    <phoneticPr fontId="1"/>
  </si>
  <si>
    <t>全131試合：81勝35敗15分け</t>
    <phoneticPr fontId="1"/>
  </si>
  <si>
    <t>勝率：6割9分8厘</t>
    <phoneticPr fontId="1"/>
  </si>
  <si>
    <t>346得点　121失点　得失点差225</t>
    <phoneticPr fontId="1"/>
  </si>
  <si>
    <t>1試合平均得点：2.64点</t>
    <phoneticPr fontId="1"/>
  </si>
  <si>
    <t>1試合平均失点：0.92点</t>
    <phoneticPr fontId="1"/>
  </si>
  <si>
    <t>全139試合：76勝51敗11分け</t>
    <phoneticPr fontId="1"/>
  </si>
  <si>
    <t>勝率：5割9分8厘</t>
    <phoneticPr fontId="1"/>
  </si>
  <si>
    <t>329得点　188失点　得失点差141</t>
    <phoneticPr fontId="1"/>
  </si>
  <si>
    <t>1試合平均得点：2.38点</t>
    <phoneticPr fontId="1"/>
  </si>
  <si>
    <t>1試合平均失点：1.36点</t>
    <phoneticPr fontId="1"/>
  </si>
  <si>
    <t>得点王：石神 泰一（107点）</t>
    <rPh sb="4" eb="6">
      <t>イシガミ</t>
    </rPh>
    <rPh sb="7" eb="9">
      <t>タイイチ</t>
    </rPh>
    <phoneticPr fontId="1"/>
  </si>
  <si>
    <t>2位：池口 櫂人（63点）</t>
    <rPh sb="3" eb="5">
      <t>イケグチ</t>
    </rPh>
    <rPh sb="6" eb="8">
      <t>カイト</t>
    </rPh>
    <phoneticPr fontId="1"/>
  </si>
  <si>
    <t>3位：横山 絃（46点）</t>
    <phoneticPr fontId="1"/>
  </si>
  <si>
    <t>4位：柴野 壮眞（20点）</t>
    <phoneticPr fontId="1"/>
  </si>
  <si>
    <t>5位：藤本 伊織（18点）</t>
    <rPh sb="3" eb="5">
      <t>フジモト</t>
    </rPh>
    <rPh sb="6" eb="8">
      <t>イオリ</t>
    </rPh>
    <phoneticPr fontId="1"/>
  </si>
  <si>
    <t>神戸市2Aリーグ戦(前期)</t>
    <phoneticPr fontId="1"/>
  </si>
  <si>
    <t>4月</t>
    <rPh sb="1" eb="2">
      <t>ガツ</t>
    </rPh>
    <phoneticPr fontId="1"/>
  </si>
  <si>
    <t>20日</t>
    <rPh sb="2" eb="3">
      <t>カ</t>
    </rPh>
    <phoneticPr fontId="1"/>
  </si>
  <si>
    <t>井吹台SCE</t>
    <rPh sb="0" eb="5">
      <t>イブキダイsc</t>
    </rPh>
    <phoneticPr fontId="1"/>
  </si>
  <si>
    <t>新多聞SCC</t>
    <rPh sb="0" eb="5">
      <t>シンタモンsc</t>
    </rPh>
    <phoneticPr fontId="1"/>
  </si>
  <si>
    <t>29日</t>
    <rPh sb="2" eb="3">
      <t>ニチ</t>
    </rPh>
    <phoneticPr fontId="1"/>
  </si>
  <si>
    <t>KFP岩岡_芝生</t>
    <phoneticPr fontId="1"/>
  </si>
  <si>
    <t>学園FC</t>
    <rPh sb="0" eb="2">
      <t>ガクエン</t>
    </rPh>
    <phoneticPr fontId="1"/>
  </si>
  <si>
    <t>FC玉津</t>
    <rPh sb="2" eb="4">
      <t>タマツ</t>
    </rPh>
    <phoneticPr fontId="1"/>
  </si>
  <si>
    <t>5月</t>
    <rPh sb="1" eb="2">
      <t>ガツ</t>
    </rPh>
    <phoneticPr fontId="1"/>
  </si>
  <si>
    <t>4日</t>
    <rPh sb="1" eb="2">
      <t>ニチ</t>
    </rPh>
    <phoneticPr fontId="1"/>
  </si>
  <si>
    <t>KFP岩岡_土</t>
    <rPh sb="6" eb="7">
      <t>ツチ</t>
    </rPh>
    <phoneticPr fontId="1"/>
  </si>
  <si>
    <t>マリノFC</t>
    <phoneticPr fontId="1"/>
  </si>
  <si>
    <t>5日</t>
    <rPh sb="1" eb="2">
      <t>ニチ</t>
    </rPh>
    <phoneticPr fontId="1"/>
  </si>
  <si>
    <t>ぜんぼうグリーンパーク</t>
    <phoneticPr fontId="1"/>
  </si>
  <si>
    <t>6日</t>
    <rPh sb="1" eb="2">
      <t>ニチ</t>
    </rPh>
    <phoneticPr fontId="1"/>
  </si>
  <si>
    <t>新多聞SCD</t>
    <rPh sb="0" eb="5">
      <t>シンタモンsc</t>
    </rPh>
    <phoneticPr fontId="1"/>
  </si>
  <si>
    <t>井吹台SCD</t>
    <phoneticPr fontId="1"/>
  </si>
  <si>
    <t>11日</t>
    <rPh sb="2" eb="3">
      <t>ニチ</t>
    </rPh>
    <phoneticPr fontId="1"/>
  </si>
  <si>
    <t>室谷公園</t>
    <phoneticPr fontId="1"/>
  </si>
  <si>
    <t>神戸市2Aリーグ戦(前期)</t>
    <phoneticPr fontId="1"/>
  </si>
  <si>
    <t>西神中央FC</t>
    <rPh sb="0" eb="6">
      <t>セイシンチュウオウfc</t>
    </rPh>
    <phoneticPr fontId="1"/>
  </si>
  <si>
    <t>マリノFC</t>
    <phoneticPr fontId="1"/>
  </si>
  <si>
    <t>フレスカグラウンド</t>
    <phoneticPr fontId="1"/>
  </si>
  <si>
    <t>FCフレスカ神戸主催交流試合</t>
    <rPh sb="6" eb="8">
      <t>コウベ</t>
    </rPh>
    <rPh sb="8" eb="10">
      <t>シュサイ</t>
    </rPh>
    <phoneticPr fontId="1"/>
  </si>
  <si>
    <t>FCフレスカ神戸</t>
  </si>
  <si>
    <t>FCフレスカ神戸</t>
    <phoneticPr fontId="1"/>
  </si>
  <si>
    <t>△</t>
  </si>
  <si>
    <t>アミザージ神野SC</t>
    <phoneticPr fontId="1"/>
  </si>
  <si>
    <t>香寺SC</t>
    <rPh sb="0" eb="2">
      <t>コウデラ</t>
    </rPh>
    <phoneticPr fontId="1"/>
  </si>
  <si>
    <t>陵南FC</t>
    <rPh sb="0" eb="1">
      <t>リョウ</t>
    </rPh>
    <rPh sb="1" eb="2">
      <t>ミナミ</t>
    </rPh>
    <phoneticPr fontId="1"/>
  </si>
  <si>
    <t>雨のち曇り</t>
    <rPh sb="0" eb="1">
      <t>アメ</t>
    </rPh>
    <rPh sb="3" eb="4">
      <t>クモ</t>
    </rPh>
    <phoneticPr fontId="1"/>
  </si>
  <si>
    <t>櫂大、絃、泰一、昂</t>
    <phoneticPr fontId="1"/>
  </si>
  <si>
    <t>悠人×2、櫂大×2、泰一×2、壮眞</t>
    <phoneticPr fontId="1"/>
  </si>
  <si>
    <t>６月</t>
    <rPh sb="1" eb="2">
      <t>ガツ</t>
    </rPh>
    <phoneticPr fontId="1"/>
  </si>
  <si>
    <t>８日</t>
    <rPh sb="1" eb="2">
      <t>ニチ</t>
    </rPh>
    <phoneticPr fontId="1"/>
  </si>
  <si>
    <t>イニエスタグラウンド</t>
    <phoneticPr fontId="1"/>
  </si>
  <si>
    <t>イニエスタAC主催TM</t>
    <rPh sb="7" eb="9">
      <t>シュサイ</t>
    </rPh>
    <phoneticPr fontId="1"/>
  </si>
  <si>
    <t>イニエスタAC</t>
    <phoneticPr fontId="1"/>
  </si>
  <si>
    <t>小部キッズFC主催TM</t>
    <phoneticPr fontId="1"/>
  </si>
  <si>
    <t>FCフレスカ神戸</t>
    <rPh sb="0" eb="8">
      <t>fcフレスカコウベ</t>
    </rPh>
    <phoneticPr fontId="1"/>
  </si>
  <si>
    <t>FCうりぼう</t>
    <phoneticPr fontId="1"/>
  </si>
  <si>
    <t>龍野JSC</t>
    <rPh sb="0" eb="2">
      <t>タツノ</t>
    </rPh>
    <phoneticPr fontId="1"/>
  </si>
  <si>
    <t>高槻郡家FC</t>
    <rPh sb="0" eb="2">
      <t>タカツキ</t>
    </rPh>
    <rPh sb="2" eb="4">
      <t>グンケ</t>
    </rPh>
    <phoneticPr fontId="1"/>
  </si>
  <si>
    <t>3日</t>
    <rPh sb="1" eb="2">
      <t>ニチ</t>
    </rPh>
    <phoneticPr fontId="1"/>
  </si>
  <si>
    <t>北陵多目的グラウンド</t>
    <phoneticPr fontId="1"/>
  </si>
  <si>
    <t>FC SONHO川西ブルー</t>
    <phoneticPr fontId="1"/>
  </si>
  <si>
    <t>FC SONHO川西レッド</t>
    <phoneticPr fontId="1"/>
  </si>
  <si>
    <t>甲陽園FC</t>
    <phoneticPr fontId="1"/>
  </si>
  <si>
    <t>西宮SS</t>
    <phoneticPr fontId="1"/>
  </si>
  <si>
    <t>伊丹少年SC</t>
    <phoneticPr fontId="1"/>
  </si>
  <si>
    <t>朝来SC U-12</t>
    <phoneticPr fontId="1"/>
  </si>
  <si>
    <t>香住JFC U-12</t>
    <phoneticPr fontId="1"/>
  </si>
  <si>
    <t>東鉢伏</t>
    <phoneticPr fontId="1"/>
  </si>
  <si>
    <t>SONHO SUMMER CUP
（3位／6チーム）</t>
    <phoneticPr fontId="1"/>
  </si>
  <si>
    <t>大陽、泰一×2、壮眞</t>
    <phoneticPr fontId="1"/>
  </si>
  <si>
    <t>櫂大、絃、泰一、壮眞×2</t>
    <phoneticPr fontId="1"/>
  </si>
  <si>
    <t>FC玉津主催TM</t>
    <rPh sb="2" eb="4">
      <t>タマツ</t>
    </rPh>
    <phoneticPr fontId="1"/>
  </si>
  <si>
    <t>しあわせの村_土</t>
    <phoneticPr fontId="1"/>
  </si>
  <si>
    <t>悠人、泰一</t>
    <phoneticPr fontId="1"/>
  </si>
  <si>
    <t>10日</t>
    <rPh sb="2" eb="3">
      <t>ニチ</t>
    </rPh>
    <phoneticPr fontId="1"/>
  </si>
  <si>
    <t>港島南球技場_芝</t>
    <rPh sb="0" eb="5">
      <t>ミナトジマミナミキュウギ</t>
    </rPh>
    <rPh sb="5" eb="6">
      <t>ジョウ</t>
    </rPh>
    <phoneticPr fontId="1"/>
  </si>
  <si>
    <t>フレスカグラウンド_芝</t>
    <rPh sb="10" eb="11">
      <t>シバ</t>
    </rPh>
    <phoneticPr fontId="1"/>
  </si>
  <si>
    <t>播磨光都第2サッカー場_芝</t>
    <phoneticPr fontId="1"/>
  </si>
  <si>
    <t>KFP岩岡_芝</t>
    <rPh sb="0" eb="5">
      <t>kfpイワオカ</t>
    </rPh>
    <phoneticPr fontId="1"/>
  </si>
  <si>
    <t>神戸総合運動公園補助競技場_芝</t>
    <phoneticPr fontId="1"/>
  </si>
  <si>
    <t>フレスカグラウンド_芝</t>
    <phoneticPr fontId="1"/>
  </si>
  <si>
    <t>久世SC</t>
    <rPh sb="0" eb="2">
      <t>クゼ</t>
    </rPh>
    <phoneticPr fontId="1"/>
  </si>
  <si>
    <t>ひおかSC</t>
    <phoneticPr fontId="1"/>
  </si>
  <si>
    <t>悠人、櫂大</t>
    <phoneticPr fontId="1"/>
  </si>
  <si>
    <t>櫂大、泰一</t>
  </si>
  <si>
    <t>絃、泰一×3、凛空</t>
    <phoneticPr fontId="1"/>
  </si>
  <si>
    <t>絃×2</t>
    <phoneticPr fontId="1"/>
  </si>
  <si>
    <t>RAGAZZI BALDI
（6位／8チーム）</t>
    <phoneticPr fontId="1"/>
  </si>
  <si>
    <t>RAGAZZI BALDI
（4位／8チーム）</t>
    <phoneticPr fontId="1"/>
  </si>
  <si>
    <t>8月</t>
    <rPh sb="1" eb="2">
      <t>ツキ</t>
    </rPh>
    <phoneticPr fontId="1"/>
  </si>
  <si>
    <t>大都茂SC</t>
    <rPh sb="0" eb="2">
      <t>オオツ</t>
    </rPh>
    <rPh sb="2" eb="3">
      <t>シゲル</t>
    </rPh>
    <phoneticPr fontId="1"/>
  </si>
  <si>
    <t>御津SSD</t>
    <rPh sb="0" eb="2">
      <t>ミツ</t>
    </rPh>
    <phoneticPr fontId="1"/>
  </si>
  <si>
    <t>園田JSC</t>
    <rPh sb="0" eb="2">
      <t>ソノダ</t>
    </rPh>
    <phoneticPr fontId="1"/>
  </si>
  <si>
    <t>あさぎり杯
（5位／24チーム）
MVP：吉川 希</t>
    <rPh sb="4" eb="5">
      <t>ハイ</t>
    </rPh>
    <rPh sb="8" eb="9">
      <t>イ</t>
    </rPh>
    <rPh sb="21" eb="23">
      <t>ヨシカワ</t>
    </rPh>
    <rPh sb="24" eb="25">
      <t>ノゾミ</t>
    </rPh>
    <phoneticPr fontId="1"/>
  </si>
  <si>
    <t>FCグラシオン</t>
    <phoneticPr fontId="1"/>
  </si>
  <si>
    <t>鶴山JSC</t>
    <rPh sb="0" eb="1">
      <t>ツル</t>
    </rPh>
    <rPh sb="1" eb="2">
      <t>ヤマ</t>
    </rPh>
    <phoneticPr fontId="1"/>
  </si>
  <si>
    <t>FC琴浦</t>
    <rPh sb="2" eb="3">
      <t>コト</t>
    </rPh>
    <rPh sb="3" eb="4">
      <t>ウラ</t>
    </rPh>
    <phoneticPr fontId="1"/>
  </si>
  <si>
    <t>J FIELD津山</t>
    <rPh sb="7" eb="9">
      <t>ツヤマ</t>
    </rPh>
    <phoneticPr fontId="1"/>
  </si>
  <si>
    <t>浜坂蹴友クラブ</t>
    <rPh sb="0" eb="2">
      <t>ハマサカ</t>
    </rPh>
    <rPh sb="2" eb="3">
      <t>ケ</t>
    </rPh>
    <rPh sb="3" eb="4">
      <t>ユウ</t>
    </rPh>
    <phoneticPr fontId="1"/>
  </si>
  <si>
    <t>さなえJSC</t>
    <phoneticPr fontId="1"/>
  </si>
  <si>
    <t>櫂大、壮眞</t>
    <phoneticPr fontId="1"/>
  </si>
  <si>
    <t>絃、壮眞×2</t>
    <phoneticPr fontId="1"/>
  </si>
  <si>
    <t>悠人</t>
    <phoneticPr fontId="1"/>
  </si>
  <si>
    <t>櫂大×2、絃、航大、昂</t>
    <phoneticPr fontId="1"/>
  </si>
  <si>
    <t>櫂大、航大、壮眞、希</t>
    <phoneticPr fontId="1"/>
  </si>
  <si>
    <t>美作市招待サッカー大会
（3位／20チーム）
MVP：池口 櫂人</t>
    <phoneticPr fontId="1"/>
  </si>
  <si>
    <t>明石少年SC</t>
    <rPh sb="0" eb="4">
      <t>アカシショウネン</t>
    </rPh>
    <phoneticPr fontId="1"/>
  </si>
  <si>
    <t>大塩SC</t>
    <rPh sb="0" eb="2">
      <t>オオシオ</t>
    </rPh>
    <phoneticPr fontId="1"/>
  </si>
  <si>
    <t>王子FC</t>
    <rPh sb="0" eb="2">
      <t>オウジ</t>
    </rPh>
    <phoneticPr fontId="1"/>
  </si>
  <si>
    <t>伊織、櫂大、絃、泰一×7</t>
    <phoneticPr fontId="1"/>
  </si>
  <si>
    <t>櫂大、絃、泰一×3</t>
    <phoneticPr fontId="1"/>
  </si>
  <si>
    <t>旭カップ
（準優勝／16チーム）
MVP：柴野 壮眞</t>
    <rPh sb="0" eb="1">
      <t>アサヒ</t>
    </rPh>
    <rPh sb="6" eb="9">
      <t>ジュンユウショウ</t>
    </rPh>
    <rPh sb="21" eb="23">
      <t>シバノ</t>
    </rPh>
    <phoneticPr fontId="1"/>
  </si>
  <si>
    <t>櫂大、絃、泰一×3、昂</t>
    <phoneticPr fontId="1"/>
  </si>
  <si>
    <t>KNP岩岡_土、芝</t>
    <rPh sb="0" eb="5">
      <t>kンpイワオカ</t>
    </rPh>
    <rPh sb="6" eb="7">
      <t>ツチ</t>
    </rPh>
    <rPh sb="8" eb="9">
      <t>シバ</t>
    </rPh>
    <phoneticPr fontId="1"/>
  </si>
  <si>
    <t>美作市総合運動公園_芝</t>
    <phoneticPr fontId="1"/>
  </si>
  <si>
    <t>北播衛生グラウンド_芝</t>
    <rPh sb="0" eb="2">
      <t>ホクバン</t>
    </rPh>
    <rPh sb="2" eb="4">
      <t>エイセイ</t>
    </rPh>
    <phoneticPr fontId="1"/>
  </si>
  <si>
    <t>神戸市2A摩耶リーグ戦(後期)</t>
    <rPh sb="5" eb="7">
      <t>マヤ</t>
    </rPh>
    <phoneticPr fontId="1"/>
  </si>
  <si>
    <t>KNP岩岡_土</t>
    <phoneticPr fontId="1"/>
  </si>
  <si>
    <t>FC成徳</t>
    <rPh sb="2" eb="4">
      <t>セイトク</t>
    </rPh>
    <phoneticPr fontId="1"/>
  </si>
  <si>
    <t>箕谷SC</t>
    <rPh sb="0" eb="4">
      <t>ミノタニsc</t>
    </rPh>
    <phoneticPr fontId="1"/>
  </si>
  <si>
    <t>伊織、泰一×2</t>
    <phoneticPr fontId="1"/>
  </si>
  <si>
    <t>絃、泰一、昂</t>
    <phoneticPr fontId="1"/>
  </si>
  <si>
    <t>三木協同学苑_南</t>
    <rPh sb="0" eb="4">
      <t>ミキキョウドウ</t>
    </rPh>
    <rPh sb="4" eb="6">
      <t>ガクエン</t>
    </rPh>
    <rPh sb="7" eb="8">
      <t>ミナミ</t>
    </rPh>
    <phoneticPr fontId="1"/>
  </si>
  <si>
    <t>FC玉津主催TM</t>
    <phoneticPr fontId="1"/>
  </si>
  <si>
    <t>航大、睦生</t>
    <phoneticPr fontId="1"/>
  </si>
  <si>
    <t>南港サウスマンFC</t>
    <rPh sb="0" eb="2">
      <t>ナンコウ</t>
    </rPh>
    <phoneticPr fontId="1"/>
  </si>
  <si>
    <t>有岡FCA</t>
    <rPh sb="0" eb="2">
      <t>アリオカ</t>
    </rPh>
    <phoneticPr fontId="1"/>
  </si>
  <si>
    <t>有岡FCB</t>
    <phoneticPr fontId="1"/>
  </si>
  <si>
    <t>長尾WFC</t>
    <rPh sb="0" eb="2">
      <t>ナガオ</t>
    </rPh>
    <phoneticPr fontId="1"/>
  </si>
  <si>
    <t>有岡リーグ
（3位／5チーム）
MVP：関本 睦生</t>
    <rPh sb="0" eb="2">
      <t>アリオカ</t>
    </rPh>
    <rPh sb="8" eb="9">
      <t>イ</t>
    </rPh>
    <rPh sb="20" eb="22">
      <t>セキモト</t>
    </rPh>
    <phoneticPr fontId="1"/>
  </si>
  <si>
    <t>櫂大×3、泰一</t>
    <phoneticPr fontId="1"/>
  </si>
  <si>
    <t>サンスポーツランドいなみ</t>
    <phoneticPr fontId="1"/>
  </si>
  <si>
    <t>若草SSC</t>
    <rPh sb="0" eb="2">
      <t>ワカクサ</t>
    </rPh>
    <phoneticPr fontId="1"/>
  </si>
  <si>
    <t>FCフレスカ神戸</t>
    <rPh sb="6" eb="8">
      <t>コウベ</t>
    </rPh>
    <phoneticPr fontId="1"/>
  </si>
  <si>
    <t>櫂大×3、絃×2、泰一</t>
    <phoneticPr fontId="1"/>
  </si>
  <si>
    <t>北須磨SC</t>
    <rPh sb="0" eb="3">
      <t>キタスマ</t>
    </rPh>
    <phoneticPr fontId="1"/>
  </si>
  <si>
    <t>SNSC</t>
    <phoneticPr fontId="1"/>
  </si>
  <si>
    <t>神戸市2A摩耶リーグ戦(後期)</t>
    <phoneticPr fontId="1"/>
  </si>
  <si>
    <t>FCフレスカ神戸主催TM</t>
    <rPh sb="6" eb="8">
      <t>コウベ</t>
    </rPh>
    <phoneticPr fontId="1"/>
  </si>
  <si>
    <t>曇り</t>
    <phoneticPr fontId="1"/>
  </si>
  <si>
    <t>壮眞、昂</t>
    <phoneticPr fontId="1"/>
  </si>
  <si>
    <t>KFP岩岡_芝</t>
    <rPh sb="3" eb="5">
      <t>イワオカ</t>
    </rPh>
    <phoneticPr fontId="1"/>
  </si>
  <si>
    <t>櫂大×2、絃、泰一、希</t>
    <phoneticPr fontId="1"/>
  </si>
  <si>
    <t>明石少年SC主催TM</t>
    <phoneticPr fontId="1"/>
  </si>
  <si>
    <t>三木山総合公園</t>
    <phoneticPr fontId="1"/>
  </si>
  <si>
    <t>明石少年SCA</t>
    <phoneticPr fontId="1"/>
  </si>
  <si>
    <t>明石少年SCB</t>
    <phoneticPr fontId="1"/>
  </si>
  <si>
    <t>FCヤマザル</t>
    <phoneticPr fontId="1"/>
  </si>
  <si>
    <t>明石少年SCA,B</t>
    <phoneticPr fontId="1"/>
  </si>
  <si>
    <t>FCバサラ兵庫A</t>
  </si>
  <si>
    <t>FCバサラ兵庫A</t>
    <phoneticPr fontId="1"/>
  </si>
  <si>
    <t>FCバサラ兵庫B</t>
  </si>
  <si>
    <t>FCバサラ兵庫B</t>
    <phoneticPr fontId="1"/>
  </si>
  <si>
    <t>FCバサラ兵庫主催TM</t>
    <phoneticPr fontId="1"/>
  </si>
  <si>
    <t>●</t>
  </si>
  <si>
    <t>－　　　　　　泰一〇、絃〇、櫂大〇、壮眞〇、航大〇、希〇、昂〇、睦生〇、泰一〇、絃〇</t>
    <phoneticPr fontId="1"/>
  </si>
  <si>
    <t>北須磨SC</t>
    <phoneticPr fontId="1"/>
  </si>
  <si>
    <t>絃、昂</t>
    <phoneticPr fontId="1"/>
  </si>
  <si>
    <t>荒井FC</t>
    <rPh sb="0" eb="4">
      <t>アライfc</t>
    </rPh>
    <phoneticPr fontId="1"/>
  </si>
  <si>
    <t>佐用FC</t>
    <rPh sb="0" eb="4">
      <t>サヨウfc</t>
    </rPh>
    <phoneticPr fontId="1"/>
  </si>
  <si>
    <t>みさきFC</t>
    <phoneticPr fontId="1"/>
  </si>
  <si>
    <t>コスモス杯
（19位／24チーム）
MVP：石神 泰一</t>
    <rPh sb="4" eb="5">
      <t>ハイ</t>
    </rPh>
    <rPh sb="22" eb="24">
      <t>イシガミ</t>
    </rPh>
    <rPh sb="25" eb="27">
      <t>タイイチ</t>
    </rPh>
    <phoneticPr fontId="1"/>
  </si>
  <si>
    <t>櫂大×3、絃×2、泰一×5</t>
    <phoneticPr fontId="1"/>
  </si>
  <si>
    <t>櫂大×2、絃×2、泰一×2</t>
    <phoneticPr fontId="1"/>
  </si>
  <si>
    <t>吉川総合運動公園</t>
    <rPh sb="0" eb="8">
      <t>ヨカワソウゴウウンドウコウエン</t>
    </rPh>
    <phoneticPr fontId="1"/>
  </si>
  <si>
    <t>安井SC</t>
    <rPh sb="0" eb="4">
      <t>ヤスイsc</t>
    </rPh>
    <phoneticPr fontId="1"/>
  </si>
  <si>
    <t>木津SC</t>
    <rPh sb="0" eb="2">
      <t>キヅ</t>
    </rPh>
    <phoneticPr fontId="1"/>
  </si>
  <si>
    <t>高羽FC</t>
    <rPh sb="0" eb="3">
      <t>タカハf</t>
    </rPh>
    <phoneticPr fontId="1"/>
  </si>
  <si>
    <t>木津SC</t>
    <phoneticPr fontId="1"/>
  </si>
  <si>
    <t>櫂大×3、絃×2</t>
    <phoneticPr fontId="1"/>
  </si>
  <si>
    <t>ウィンターカップ
（3位／12チーム）
MVP：嶋崎 航大</t>
    <rPh sb="24" eb="26">
      <t>シマザキ</t>
    </rPh>
    <phoneticPr fontId="1"/>
  </si>
  <si>
    <t>悠人　　　　　　　　　　　　　　　　　　　　　　　　　　　　　　　　　　　　　櫂大〇、絃×</t>
    <phoneticPr fontId="1"/>
  </si>
  <si>
    <t>DESAFIO CF</t>
    <phoneticPr fontId="1"/>
  </si>
  <si>
    <t>大宮JSC</t>
    <rPh sb="0" eb="5">
      <t>オオミヤjsc</t>
    </rPh>
    <phoneticPr fontId="1"/>
  </si>
  <si>
    <t>虎ジュニアAC</t>
    <rPh sb="0" eb="1">
      <t>トラ</t>
    </rPh>
    <phoneticPr fontId="1"/>
  </si>
  <si>
    <t>１月</t>
    <rPh sb="1" eb="2">
      <t>ガツ</t>
    </rPh>
    <phoneticPr fontId="1"/>
  </si>
  <si>
    <t>バサラビレッジグリーン_芝</t>
    <phoneticPr fontId="1"/>
  </si>
  <si>
    <t>FCフレスカ神戸主催TM</t>
    <phoneticPr fontId="1"/>
  </si>
  <si>
    <t>髙津橋小学校</t>
    <rPh sb="0" eb="2">
      <t>タカツ</t>
    </rPh>
    <rPh sb="2" eb="3">
      <t>ハシ</t>
    </rPh>
    <rPh sb="3" eb="6">
      <t>ショウガッコウ</t>
    </rPh>
    <phoneticPr fontId="1"/>
  </si>
  <si>
    <t>新多聞SC</t>
    <rPh sb="0" eb="3">
      <t>シンタモン</t>
    </rPh>
    <phoneticPr fontId="1"/>
  </si>
  <si>
    <t>新多聞SC</t>
    <phoneticPr fontId="1"/>
  </si>
  <si>
    <t>新人戦</t>
    <rPh sb="0" eb="3">
      <t>シンジンセン</t>
    </rPh>
    <phoneticPr fontId="1"/>
  </si>
  <si>
    <t>新多聞SC D</t>
    <phoneticPr fontId="1"/>
  </si>
  <si>
    <t>櫂大、希、凛空</t>
    <phoneticPr fontId="1"/>
  </si>
  <si>
    <t>２月</t>
    <rPh sb="1" eb="2">
      <t>ガツ</t>
    </rPh>
    <phoneticPr fontId="1"/>
  </si>
  <si>
    <t>１日</t>
    <rPh sb="1" eb="2">
      <t>ニチ</t>
    </rPh>
    <phoneticPr fontId="1"/>
  </si>
  <si>
    <t>髙津橋小学校</t>
    <phoneticPr fontId="1"/>
  </si>
  <si>
    <t>櫂大、昂</t>
    <phoneticPr fontId="1"/>
  </si>
  <si>
    <t>絃、希</t>
    <phoneticPr fontId="1"/>
  </si>
  <si>
    <t>稲野JSC</t>
    <rPh sb="0" eb="5">
      <t>イナノjsc</t>
    </rPh>
    <phoneticPr fontId="1"/>
  </si>
  <si>
    <t>中島公園グラウンド</t>
    <phoneticPr fontId="1"/>
  </si>
  <si>
    <t>パールブリッジ杯
（5位／12チーム）</t>
    <rPh sb="7" eb="8">
      <t>ハイ</t>
    </rPh>
    <phoneticPr fontId="1"/>
  </si>
  <si>
    <t>JSC SAKAI</t>
    <phoneticPr fontId="1"/>
  </si>
  <si>
    <t>櫂大×2、昂</t>
    <phoneticPr fontId="1"/>
  </si>
  <si>
    <t>櫂大、航大</t>
    <phoneticPr fontId="1"/>
  </si>
  <si>
    <t>櫂大×2、希</t>
    <phoneticPr fontId="1"/>
  </si>
  <si>
    <t>西大冠FC</t>
    <rPh sb="0" eb="1">
      <t>ニシ</t>
    </rPh>
    <rPh sb="1" eb="3">
      <t>オオカンムリ</t>
    </rPh>
    <phoneticPr fontId="1"/>
  </si>
  <si>
    <t>小田カップ
（準優勝／8チーム）</t>
    <rPh sb="0" eb="2">
      <t>オダ</t>
    </rPh>
    <rPh sb="7" eb="10">
      <t>ジュンユウショウ</t>
    </rPh>
    <phoneticPr fontId="1"/>
  </si>
  <si>
    <t>アスパスプリングカップ
（初日のみ参加）
MVP：池口 櫂大</t>
    <rPh sb="13" eb="15">
      <t>ショニチ</t>
    </rPh>
    <rPh sb="17" eb="19">
      <t>サンカ</t>
    </rPh>
    <rPh sb="25" eb="27">
      <t>イケグチ</t>
    </rPh>
    <phoneticPr fontId="1"/>
  </si>
  <si>
    <t>垂水健康公園</t>
    <phoneticPr fontId="1"/>
  </si>
  <si>
    <t>新多聞SC</t>
    <rPh sb="0" eb="5">
      <t>シンタモンsc</t>
    </rPh>
    <phoneticPr fontId="1"/>
  </si>
  <si>
    <t>悠人×2、櫂大×4、絃、壮眞、凛空</t>
    <phoneticPr fontId="1"/>
  </si>
  <si>
    <t>井吹台SC</t>
    <phoneticPr fontId="1"/>
  </si>
  <si>
    <t>櫂大×2、絃</t>
    <phoneticPr fontId="1"/>
  </si>
  <si>
    <t>パールブリッジ杯
（優勝／12チーム）</t>
    <rPh sb="10" eb="12">
      <t>ユウショウ</t>
    </rPh>
    <phoneticPr fontId="1"/>
  </si>
  <si>
    <t>大陽、櫂大、希</t>
    <phoneticPr fontId="1"/>
  </si>
  <si>
    <t>神出SC</t>
    <rPh sb="0" eb="2">
      <t>カミデ</t>
    </rPh>
    <phoneticPr fontId="1"/>
  </si>
  <si>
    <t>FCボノス神戸ホワイト</t>
    <rPh sb="5" eb="7">
      <t>コウベ</t>
    </rPh>
    <phoneticPr fontId="1"/>
  </si>
  <si>
    <t>矢野SC</t>
    <rPh sb="0" eb="2">
      <t>ヤノ</t>
    </rPh>
    <phoneticPr fontId="1"/>
  </si>
  <si>
    <t>FCボノス神戸ブルー</t>
    <phoneticPr fontId="1"/>
  </si>
  <si>
    <t>淡路佐野第2多目的グラウンド_芝</t>
    <phoneticPr fontId="1"/>
  </si>
  <si>
    <t>アスパ五色_芝</t>
    <rPh sb="3" eb="5">
      <t>ゴシキ</t>
    </rPh>
    <phoneticPr fontId="1"/>
  </si>
  <si>
    <t>FCボノス ホワイトデーカップ
（5位／6チーム）
MVP：関本 睦生</t>
    <rPh sb="30" eb="32">
      <t>セキモト</t>
    </rPh>
    <phoneticPr fontId="1"/>
  </si>
  <si>
    <t>櫂大、壮眞×3</t>
    <phoneticPr fontId="1"/>
  </si>
  <si>
    <t>櫂大×2、壮眞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</si>
</sst>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;&quot;▲ &quot;0"/>
    <numFmt numFmtId="177" formatCode="0&quot;割&quot;0&quot;分&quot;0&quot;厘&quot;"/>
    <numFmt numFmtId="178" formatCode="0_);[Red]\(0\)"/>
    <numFmt numFmtId="179" formatCode="0.0%"/>
    <numFmt numFmtId="180" formatCode="0_ "/>
    <numFmt numFmtId="181" formatCode="0.00_ "/>
    <numFmt numFmtId="182" formatCode="0.0_ 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20"/>
      <name val="Meiryo UI"/>
      <family val="3"/>
      <charset val="128"/>
    </font>
    <font>
      <sz val="11"/>
      <color rgb="FF0000FF"/>
      <name val="Meiryo UI"/>
      <family val="3"/>
      <charset val="128"/>
    </font>
    <font>
      <sz val="11"/>
      <color rgb="FFFF0000"/>
      <name val="Meiryo UI"/>
      <family val="3"/>
      <charset val="128"/>
    </font>
    <font>
      <sz val="16"/>
      <name val="Meiryo UI"/>
      <family val="3"/>
      <charset val="128"/>
    </font>
    <font>
      <b/>
      <sz val="16"/>
      <color rgb="FF0000FF"/>
      <name val="Meiryo UI"/>
      <family val="3"/>
      <charset val="128"/>
    </font>
    <font>
      <sz val="16"/>
      <color rgb="FF0000FF"/>
      <name val="Meiryo UI"/>
      <family val="3"/>
      <charset val="128"/>
    </font>
    <font>
      <sz val="16"/>
      <color rgb="FFFF0000"/>
      <name val="Meiryo UI"/>
      <family val="3"/>
      <charset val="128"/>
    </font>
    <font>
      <sz val="1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3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 style="double">
        <color indexed="64"/>
      </right>
      <top style="dashed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double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500">
    <xf numFmtId="0" fontId="0" fillId="0" borderId="0" xfId="0">
      <alignment vertical="center"/>
    </xf>
    <xf numFmtId="176" fontId="2" fillId="0" borderId="0" xfId="0" applyNumberFormat="1" applyFont="1" applyAlignment="1">
      <alignment vertical="center" wrapText="1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81" fontId="2" fillId="0" borderId="0" xfId="0" applyNumberFormat="1" applyFont="1" applyAlignment="1">
      <alignment horizontal="right" vertical="center"/>
    </xf>
    <xf numFmtId="181" fontId="2" fillId="0" borderId="0" xfId="0" applyNumberFormat="1" applyFont="1" applyAlignment="1">
      <alignment horizontal="left" vertical="center"/>
    </xf>
    <xf numFmtId="178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left" vertical="center"/>
    </xf>
    <xf numFmtId="179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82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76" fontId="2" fillId="2" borderId="12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>
      <alignment vertical="center"/>
    </xf>
    <xf numFmtId="0" fontId="2" fillId="0" borderId="25" xfId="0" applyFont="1" applyBorder="1">
      <alignment vertical="center"/>
    </xf>
    <xf numFmtId="0" fontId="2" fillId="2" borderId="10" xfId="0" applyFont="1" applyFill="1" applyBorder="1">
      <alignment vertical="center"/>
    </xf>
    <xf numFmtId="0" fontId="5" fillId="2" borderId="8" xfId="0" applyFont="1" applyFill="1" applyBorder="1" applyAlignment="1">
      <alignment horizontal="center" vertical="center"/>
    </xf>
    <xf numFmtId="176" fontId="5" fillId="2" borderId="9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176" fontId="5" fillId="2" borderId="1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176" fontId="4" fillId="2" borderId="12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3" borderId="16" xfId="0" applyFont="1" applyFill="1" applyBorder="1">
      <alignment vertical="center"/>
    </xf>
    <xf numFmtId="0" fontId="4" fillId="0" borderId="22" xfId="0" applyFont="1" applyBorder="1" applyAlignment="1">
      <alignment horizontal="center" vertical="center"/>
    </xf>
    <xf numFmtId="176" fontId="4" fillId="0" borderId="27" xfId="0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2" fillId="0" borderId="28" xfId="0" applyFont="1" applyBorder="1">
      <alignment vertical="center"/>
    </xf>
    <xf numFmtId="0" fontId="5" fillId="0" borderId="30" xfId="0" applyFont="1" applyBorder="1" applyAlignment="1">
      <alignment horizontal="center" vertical="center"/>
    </xf>
    <xf numFmtId="176" fontId="5" fillId="0" borderId="31" xfId="0" applyNumberFormat="1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" fillId="0" borderId="32" xfId="0" applyFont="1" applyBorder="1">
      <alignment vertical="center"/>
    </xf>
    <xf numFmtId="0" fontId="4" fillId="2" borderId="22" xfId="0" applyFont="1" applyFill="1" applyBorder="1" applyAlignment="1">
      <alignment horizontal="center" vertical="center"/>
    </xf>
    <xf numFmtId="176" fontId="4" fillId="2" borderId="27" xfId="0" applyNumberFormat="1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2" fillId="2" borderId="28" xfId="0" applyFont="1" applyFill="1" applyBorder="1">
      <alignment vertical="center"/>
    </xf>
    <xf numFmtId="0" fontId="2" fillId="3" borderId="25" xfId="0" applyFont="1" applyFill="1" applyBorder="1">
      <alignment vertical="center"/>
    </xf>
    <xf numFmtId="0" fontId="4" fillId="2" borderId="30" xfId="0" applyFont="1" applyFill="1" applyBorder="1" applyAlignment="1">
      <alignment horizontal="center" vertical="center"/>
    </xf>
    <xf numFmtId="176" fontId="4" fillId="2" borderId="31" xfId="0" applyNumberFormat="1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2" fillId="2" borderId="32" xfId="0" applyFont="1" applyFill="1" applyBorder="1">
      <alignment vertical="center"/>
    </xf>
    <xf numFmtId="0" fontId="5" fillId="2" borderId="34" xfId="0" applyFont="1" applyFill="1" applyBorder="1" applyAlignment="1">
      <alignment horizontal="center" vertical="center"/>
    </xf>
    <xf numFmtId="176" fontId="5" fillId="2" borderId="35" xfId="0" applyNumberFormat="1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2" fillId="2" borderId="36" xfId="0" applyFont="1" applyFill="1" applyBorder="1">
      <alignment vertical="center"/>
    </xf>
    <xf numFmtId="0" fontId="2" fillId="3" borderId="10" xfId="0" applyFont="1" applyFill="1" applyBorder="1">
      <alignment vertical="center"/>
    </xf>
    <xf numFmtId="0" fontId="2" fillId="3" borderId="36" xfId="0" applyFont="1" applyFill="1" applyBorder="1">
      <alignment vertical="center"/>
    </xf>
    <xf numFmtId="0" fontId="4" fillId="3" borderId="21" xfId="0" applyFont="1" applyFill="1" applyBorder="1" applyAlignment="1">
      <alignment horizontal="center" vertical="center"/>
    </xf>
    <xf numFmtId="176" fontId="4" fillId="3" borderId="24" xfId="0" applyNumberFormat="1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176" fontId="4" fillId="3" borderId="15" xfId="0" applyNumberFormat="1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176" fontId="4" fillId="3" borderId="9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176" fontId="4" fillId="3" borderId="35" xfId="0" applyNumberFormat="1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2" fillId="3" borderId="32" xfId="0" applyFont="1" applyFill="1" applyBorder="1">
      <alignment vertical="center"/>
    </xf>
    <xf numFmtId="0" fontId="2" fillId="3" borderId="13" xfId="0" applyFont="1" applyFill="1" applyBorder="1">
      <alignment vertical="center"/>
    </xf>
    <xf numFmtId="0" fontId="4" fillId="3" borderId="30" xfId="0" applyFont="1" applyFill="1" applyBorder="1" applyAlignment="1">
      <alignment horizontal="center" vertical="center"/>
    </xf>
    <xf numFmtId="176" fontId="4" fillId="3" borderId="31" xfId="0" applyNumberFormat="1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176" fontId="5" fillId="0" borderId="24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2" fillId="3" borderId="28" xfId="0" applyFont="1" applyFill="1" applyBorder="1">
      <alignment vertical="center"/>
    </xf>
    <xf numFmtId="0" fontId="4" fillId="3" borderId="11" xfId="0" applyFont="1" applyFill="1" applyBorder="1" applyAlignment="1">
      <alignment horizontal="center" vertical="center"/>
    </xf>
    <xf numFmtId="176" fontId="4" fillId="3" borderId="12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176" fontId="4" fillId="3" borderId="27" xfId="0" applyNumberFormat="1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176" fontId="2" fillId="3" borderId="24" xfId="0" applyNumberFormat="1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176" fontId="4" fillId="0" borderId="35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2" fillId="0" borderId="36" xfId="0" applyFont="1" applyBorder="1">
      <alignment vertical="center"/>
    </xf>
    <xf numFmtId="0" fontId="5" fillId="2" borderId="22" xfId="0" applyFont="1" applyFill="1" applyBorder="1" applyAlignment="1">
      <alignment horizontal="center" vertical="center"/>
    </xf>
    <xf numFmtId="176" fontId="5" fillId="2" borderId="27" xfId="0" applyNumberFormat="1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176" fontId="2" fillId="2" borderId="24" xfId="0" applyNumberFormat="1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>
      <alignment vertical="center"/>
    </xf>
    <xf numFmtId="0" fontId="5" fillId="0" borderId="8" xfId="0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76" fontId="2" fillId="0" borderId="2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176" fontId="2" fillId="0" borderId="35" xfId="0" applyNumberFormat="1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0" fontId="4" fillId="3" borderId="20" xfId="0" applyFont="1" applyFill="1" applyBorder="1" applyAlignment="1">
      <alignment horizontal="center" vertical="center"/>
    </xf>
    <xf numFmtId="176" fontId="4" fillId="3" borderId="0" xfId="0" applyNumberFormat="1" applyFont="1" applyFill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176" fontId="5" fillId="0" borderId="27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2" fillId="3" borderId="43" xfId="0" applyFont="1" applyFill="1" applyBorder="1">
      <alignment vertical="center"/>
    </xf>
    <xf numFmtId="176" fontId="2" fillId="3" borderId="27" xfId="0" applyNumberFormat="1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176" fontId="2" fillId="0" borderId="42" xfId="0" applyNumberFormat="1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43" xfId="0" applyFont="1" applyBorder="1">
      <alignment vertical="center"/>
    </xf>
    <xf numFmtId="0" fontId="4" fillId="0" borderId="19" xfId="0" applyFont="1" applyBorder="1" applyAlignment="1">
      <alignment horizontal="center" vertical="center"/>
    </xf>
    <xf numFmtId="176" fontId="4" fillId="0" borderId="44" xfId="0" applyNumberFormat="1" applyFont="1" applyBorder="1" applyAlignment="1">
      <alignment horizontal="center" vertical="center"/>
    </xf>
    <xf numFmtId="0" fontId="2" fillId="0" borderId="45" xfId="0" applyFont="1" applyBorder="1">
      <alignment vertical="center"/>
    </xf>
    <xf numFmtId="176" fontId="4" fillId="3" borderId="42" xfId="0" applyNumberFormat="1" applyFont="1" applyFill="1" applyBorder="1" applyAlignment="1">
      <alignment horizontal="center" vertical="center"/>
    </xf>
    <xf numFmtId="176" fontId="4" fillId="0" borderId="42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176" fontId="5" fillId="3" borderId="35" xfId="0" applyNumberFormat="1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176" fontId="4" fillId="3" borderId="44" xfId="0" applyNumberFormat="1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2" fillId="3" borderId="45" xfId="0" applyFont="1" applyFill="1" applyBorder="1">
      <alignment vertical="center"/>
    </xf>
    <xf numFmtId="176" fontId="4" fillId="2" borderId="0" xfId="0" applyNumberFormat="1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176" fontId="4" fillId="2" borderId="15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" fillId="2" borderId="16" xfId="0" applyFont="1" applyFill="1" applyBorder="1">
      <alignment vertical="center"/>
    </xf>
    <xf numFmtId="0" fontId="4" fillId="3" borderId="44" xfId="0" applyFont="1" applyFill="1" applyBorder="1" applyAlignment="1">
      <alignment horizontal="center" vertical="center"/>
    </xf>
    <xf numFmtId="176" fontId="4" fillId="3" borderId="48" xfId="0" applyNumberFormat="1" applyFont="1" applyFill="1" applyBorder="1" applyAlignment="1">
      <alignment horizontal="center" vertical="center"/>
    </xf>
    <xf numFmtId="176" fontId="4" fillId="3" borderId="49" xfId="0" applyNumberFormat="1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176" fontId="5" fillId="3" borderId="51" xfId="0" applyNumberFormat="1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2" fillId="3" borderId="52" xfId="0" applyFont="1" applyFill="1" applyBorder="1">
      <alignment vertical="center"/>
    </xf>
    <xf numFmtId="0" fontId="2" fillId="3" borderId="50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76" fontId="5" fillId="3" borderId="15" xfId="0" applyNumberFormat="1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176" fontId="4" fillId="3" borderId="51" xfId="0" applyNumberFormat="1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176" fontId="2" fillId="2" borderId="27" xfId="0" applyNumberFormat="1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176" fontId="4" fillId="2" borderId="35" xfId="0" applyNumberFormat="1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176" fontId="5" fillId="2" borderId="44" xfId="0" applyNumberFormat="1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2" fillId="2" borderId="45" xfId="0" applyFont="1" applyFill="1" applyBorder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176" fontId="4" fillId="2" borderId="44" xfId="0" applyNumberFormat="1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7" fillId="0" borderId="45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2" fillId="0" borderId="53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54" xfId="0" applyFont="1" applyBorder="1">
      <alignment vertical="center"/>
    </xf>
    <xf numFmtId="0" fontId="2" fillId="0" borderId="55" xfId="0" applyFont="1" applyBorder="1">
      <alignment vertical="center"/>
    </xf>
    <xf numFmtId="0" fontId="5" fillId="0" borderId="20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2" fillId="0" borderId="23" xfId="0" applyFont="1" applyBorder="1">
      <alignment vertical="center"/>
    </xf>
    <xf numFmtId="0" fontId="2" fillId="3" borderId="30" xfId="0" applyFont="1" applyFill="1" applyBorder="1" applyAlignment="1">
      <alignment horizontal="center" vertical="center"/>
    </xf>
    <xf numFmtId="176" fontId="2" fillId="3" borderId="31" xfId="0" applyNumberFormat="1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176" fontId="2" fillId="3" borderId="44" xfId="0" applyNumberFormat="1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176" fontId="5" fillId="2" borderId="31" xfId="0" applyNumberFormat="1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76" fontId="4" fillId="0" borderId="31" xfId="0" applyNumberFormat="1" applyFont="1" applyBorder="1" applyAlignment="1">
      <alignment horizontal="center" vertical="center"/>
    </xf>
    <xf numFmtId="0" fontId="2" fillId="3" borderId="64" xfId="0" applyFont="1" applyFill="1" applyBorder="1">
      <alignment vertical="center"/>
    </xf>
    <xf numFmtId="0" fontId="5" fillId="3" borderId="33" xfId="0" applyFont="1" applyFill="1" applyBorder="1" applyAlignment="1">
      <alignment horizontal="center" vertical="center"/>
    </xf>
    <xf numFmtId="176" fontId="5" fillId="3" borderId="63" xfId="0" applyNumberFormat="1" applyFont="1" applyFill="1" applyBorder="1" applyAlignment="1">
      <alignment horizontal="center" vertical="center"/>
    </xf>
    <xf numFmtId="0" fontId="5" fillId="3" borderId="63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176" fontId="5" fillId="0" borderId="35" xfId="0" applyNumberFormat="1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176" fontId="2" fillId="3" borderId="42" xfId="0" applyNumberFormat="1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176" fontId="2" fillId="3" borderId="35" xfId="0" applyNumberFormat="1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176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6" fillId="0" borderId="0" xfId="0" applyFont="1">
      <alignment vertical="center"/>
    </xf>
    <xf numFmtId="0" fontId="2" fillId="0" borderId="2" xfId="0" applyFont="1" applyBorder="1">
      <alignment vertical="center"/>
    </xf>
    <xf numFmtId="0" fontId="8" fillId="5" borderId="58" xfId="0" applyFont="1" applyFill="1" applyBorder="1">
      <alignment vertical="center"/>
    </xf>
    <xf numFmtId="0" fontId="8" fillId="5" borderId="0" xfId="0" applyFont="1" applyFill="1">
      <alignment vertical="center"/>
    </xf>
    <xf numFmtId="0" fontId="8" fillId="5" borderId="59" xfId="0" applyFont="1" applyFill="1" applyBorder="1">
      <alignment vertical="center"/>
    </xf>
    <xf numFmtId="0" fontId="9" fillId="5" borderId="58" xfId="0" applyFont="1" applyFill="1" applyBorder="1">
      <alignment vertical="center"/>
    </xf>
    <xf numFmtId="0" fontId="9" fillId="5" borderId="0" xfId="0" applyFont="1" applyFill="1">
      <alignment vertical="center"/>
    </xf>
    <xf numFmtId="0" fontId="9" fillId="5" borderId="59" xfId="0" applyFont="1" applyFill="1" applyBorder="1">
      <alignment vertical="center"/>
    </xf>
    <xf numFmtId="0" fontId="7" fillId="0" borderId="1" xfId="0" applyFont="1" applyBorder="1" applyAlignment="1">
      <alignment horizontal="left" vertical="center"/>
    </xf>
    <xf numFmtId="176" fontId="5" fillId="3" borderId="31" xfId="0" applyNumberFormat="1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176" fontId="4" fillId="3" borderId="39" xfId="0" applyNumberFormat="1" applyFont="1" applyFill="1" applyBorder="1" applyAlignment="1">
      <alignment horizontal="center" vertical="center"/>
    </xf>
    <xf numFmtId="0" fontId="4" fillId="3" borderId="62" xfId="0" applyFont="1" applyFill="1" applyBorder="1" applyAlignment="1">
      <alignment horizontal="center" vertical="center"/>
    </xf>
    <xf numFmtId="176" fontId="4" fillId="3" borderId="40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3" borderId="66" xfId="0" applyFont="1" applyFill="1" applyBorder="1" applyAlignment="1">
      <alignment horizontal="center" vertical="center"/>
    </xf>
    <xf numFmtId="0" fontId="5" fillId="3" borderId="66" xfId="0" applyFont="1" applyFill="1" applyBorder="1" applyAlignment="1">
      <alignment horizontal="center" vertical="center"/>
    </xf>
    <xf numFmtId="176" fontId="5" fillId="3" borderId="67" xfId="0" applyNumberFormat="1" applyFont="1" applyFill="1" applyBorder="1" applyAlignment="1">
      <alignment horizontal="center" vertical="center"/>
    </xf>
    <xf numFmtId="0" fontId="5" fillId="3" borderId="67" xfId="0" applyFont="1" applyFill="1" applyBorder="1" applyAlignment="1">
      <alignment horizontal="center" vertical="center"/>
    </xf>
    <xf numFmtId="0" fontId="2" fillId="3" borderId="68" xfId="0" applyFont="1" applyFill="1" applyBorder="1">
      <alignment vertical="center"/>
    </xf>
    <xf numFmtId="0" fontId="2" fillId="0" borderId="64" xfId="0" applyFont="1" applyBorder="1">
      <alignment vertical="center"/>
    </xf>
    <xf numFmtId="0" fontId="5" fillId="0" borderId="29" xfId="0" applyFont="1" applyBorder="1" applyAlignment="1">
      <alignment horizontal="center" vertical="center"/>
    </xf>
    <xf numFmtId="176" fontId="5" fillId="0" borderId="42" xfId="0" applyNumberFormat="1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176" fontId="5" fillId="0" borderId="63" xfId="0" applyNumberFormat="1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176" fontId="5" fillId="2" borderId="42" xfId="0" applyNumberFormat="1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2" fillId="2" borderId="43" xfId="0" applyFont="1" applyFill="1" applyBorder="1">
      <alignment vertical="center"/>
    </xf>
    <xf numFmtId="0" fontId="4" fillId="2" borderId="33" xfId="0" applyFont="1" applyFill="1" applyBorder="1" applyAlignment="1">
      <alignment horizontal="center" vertical="center"/>
    </xf>
    <xf numFmtId="176" fontId="4" fillId="2" borderId="63" xfId="0" applyNumberFormat="1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/>
    </xf>
    <xf numFmtId="0" fontId="2" fillId="2" borderId="64" xfId="0" applyFont="1" applyFill="1" applyBorder="1">
      <alignment vertical="center"/>
    </xf>
    <xf numFmtId="0" fontId="2" fillId="0" borderId="11" xfId="0" applyFont="1" applyBorder="1">
      <alignment vertical="center"/>
    </xf>
    <xf numFmtId="0" fontId="2" fillId="0" borderId="46" xfId="0" applyFont="1" applyBorder="1" applyAlignment="1">
      <alignment horizontal="center" vertical="center"/>
    </xf>
    <xf numFmtId="0" fontId="2" fillId="0" borderId="69" xfId="0" applyFont="1" applyBorder="1">
      <alignment vertical="center"/>
    </xf>
    <xf numFmtId="0" fontId="5" fillId="2" borderId="20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176" fontId="5" fillId="3" borderId="27" xfId="0" applyNumberFormat="1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176" fontId="2" fillId="0" borderId="24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76" fontId="2" fillId="0" borderId="31" xfId="0" applyNumberFormat="1" applyFont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176" fontId="5" fillId="2" borderId="24" xfId="0" applyNumberFormat="1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176" fontId="4" fillId="2" borderId="24" xfId="0" applyNumberFormat="1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76" fontId="4" fillId="0" borderId="24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176" fontId="4" fillId="0" borderId="63" xfId="0" applyNumberFormat="1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76" fontId="2" fillId="2" borderId="15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2" borderId="55" xfId="0" applyFont="1" applyFill="1" applyBorder="1">
      <alignment vertical="center"/>
    </xf>
    <xf numFmtId="176" fontId="2" fillId="2" borderId="73" xfId="0" applyNumberFormat="1" applyFont="1" applyFill="1" applyBorder="1" applyAlignment="1">
      <alignment horizontal="center" vertical="center"/>
    </xf>
    <xf numFmtId="176" fontId="4" fillId="3" borderId="73" xfId="0" applyNumberFormat="1" applyFont="1" applyFill="1" applyBorder="1" applyAlignment="1">
      <alignment horizontal="center" vertical="center"/>
    </xf>
    <xf numFmtId="176" fontId="4" fillId="3" borderId="74" xfId="0" applyNumberFormat="1" applyFont="1" applyFill="1" applyBorder="1" applyAlignment="1">
      <alignment horizontal="center" vertical="center"/>
    </xf>
    <xf numFmtId="176" fontId="5" fillId="2" borderId="60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6" fontId="5" fillId="2" borderId="61" xfId="0" applyNumberFormat="1" applyFont="1" applyFill="1" applyBorder="1" applyAlignment="1">
      <alignment horizontal="center" vertical="center"/>
    </xf>
    <xf numFmtId="176" fontId="4" fillId="3" borderId="56" xfId="0" applyNumberFormat="1" applyFont="1" applyFill="1" applyBorder="1" applyAlignment="1">
      <alignment horizontal="center" vertical="center"/>
    </xf>
    <xf numFmtId="176" fontId="4" fillId="3" borderId="57" xfId="0" applyNumberFormat="1" applyFont="1" applyFill="1" applyBorder="1" applyAlignment="1">
      <alignment horizontal="center" vertical="center"/>
    </xf>
    <xf numFmtId="176" fontId="5" fillId="2" borderId="75" xfId="0" applyNumberFormat="1" applyFont="1" applyFill="1" applyBorder="1" applyAlignment="1">
      <alignment horizontal="center" vertical="center"/>
    </xf>
    <xf numFmtId="0" fontId="5" fillId="2" borderId="63" xfId="0" applyFont="1" applyFill="1" applyBorder="1" applyAlignment="1">
      <alignment horizontal="center" vertical="center"/>
    </xf>
    <xf numFmtId="176" fontId="5" fillId="2" borderId="76" xfId="0" applyNumberFormat="1" applyFont="1" applyFill="1" applyBorder="1" applyAlignment="1">
      <alignment horizontal="center" vertical="center"/>
    </xf>
    <xf numFmtId="176" fontId="4" fillId="3" borderId="60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6" fontId="4" fillId="3" borderId="61" xfId="0" applyNumberFormat="1" applyFont="1" applyFill="1" applyBorder="1" applyAlignment="1">
      <alignment horizontal="center" vertical="center"/>
    </xf>
    <xf numFmtId="176" fontId="4" fillId="2" borderId="56" xfId="0" applyNumberFormat="1" applyFont="1" applyFill="1" applyBorder="1" applyAlignment="1">
      <alignment horizontal="center" vertical="center"/>
    </xf>
    <xf numFmtId="176" fontId="4" fillId="2" borderId="57" xfId="0" applyNumberFormat="1" applyFont="1" applyFill="1" applyBorder="1" applyAlignment="1">
      <alignment horizontal="center" vertical="center"/>
    </xf>
    <xf numFmtId="176" fontId="5" fillId="2" borderId="77" xfId="0" applyNumberFormat="1" applyFont="1" applyFill="1" applyBorder="1" applyAlignment="1">
      <alignment horizontal="center" vertical="center"/>
    </xf>
    <xf numFmtId="176" fontId="5" fillId="2" borderId="78" xfId="0" applyNumberFormat="1" applyFont="1" applyFill="1" applyBorder="1" applyAlignment="1">
      <alignment horizontal="center" vertical="center"/>
    </xf>
    <xf numFmtId="176" fontId="4" fillId="2" borderId="77" xfId="0" applyNumberFormat="1" applyFont="1" applyFill="1" applyBorder="1" applyAlignment="1">
      <alignment horizontal="center" vertical="center"/>
    </xf>
    <xf numFmtId="176" fontId="4" fillId="2" borderId="78" xfId="0" applyNumberFormat="1" applyFont="1" applyFill="1" applyBorder="1" applyAlignment="1">
      <alignment horizontal="center" vertical="center"/>
    </xf>
    <xf numFmtId="176" fontId="5" fillId="2" borderId="58" xfId="0" applyNumberFormat="1" applyFont="1" applyFill="1" applyBorder="1" applyAlignment="1">
      <alignment horizontal="center" vertical="center"/>
    </xf>
    <xf numFmtId="176" fontId="5" fillId="2" borderId="59" xfId="0" applyNumberFormat="1" applyFont="1" applyFill="1" applyBorder="1" applyAlignment="1">
      <alignment horizontal="center" vertical="center"/>
    </xf>
    <xf numFmtId="176" fontId="2" fillId="2" borderId="74" xfId="0" applyNumberFormat="1" applyFont="1" applyFill="1" applyBorder="1" applyAlignment="1">
      <alignment horizontal="center" vertical="center"/>
    </xf>
    <xf numFmtId="176" fontId="5" fillId="2" borderId="79" xfId="0" applyNumberFormat="1" applyFont="1" applyFill="1" applyBorder="1" applyAlignment="1">
      <alignment horizontal="center" vertical="center"/>
    </xf>
    <xf numFmtId="176" fontId="5" fillId="2" borderId="80" xfId="0" applyNumberFormat="1" applyFont="1" applyFill="1" applyBorder="1" applyAlignment="1">
      <alignment horizontal="center" vertical="center"/>
    </xf>
    <xf numFmtId="176" fontId="4" fillId="2" borderId="81" xfId="0" applyNumberFormat="1" applyFont="1" applyFill="1" applyBorder="1" applyAlignment="1">
      <alignment horizontal="center" vertical="center"/>
    </xf>
    <xf numFmtId="176" fontId="4" fillId="2" borderId="82" xfId="0" applyNumberFormat="1" applyFont="1" applyFill="1" applyBorder="1" applyAlignment="1">
      <alignment horizontal="center" vertical="center"/>
    </xf>
    <xf numFmtId="176" fontId="5" fillId="2" borderId="73" xfId="0" applyNumberFormat="1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176" fontId="4" fillId="3" borderId="63" xfId="0" applyNumberFormat="1" applyFont="1" applyFill="1" applyBorder="1" applyAlignment="1">
      <alignment horizontal="center" vertical="center"/>
    </xf>
    <xf numFmtId="0" fontId="4" fillId="3" borderId="63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176" fontId="5" fillId="3" borderId="58" xfId="0" applyNumberFormat="1" applyFont="1" applyFill="1" applyBorder="1" applyAlignment="1">
      <alignment horizontal="center" vertical="center"/>
    </xf>
    <xf numFmtId="176" fontId="5" fillId="3" borderId="59" xfId="0" applyNumberFormat="1" applyFont="1" applyFill="1" applyBorder="1" applyAlignment="1">
      <alignment horizontal="center" vertical="center"/>
    </xf>
    <xf numFmtId="176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5" xfId="0" applyFont="1" applyFill="1" applyBorder="1">
      <alignment vertical="center"/>
    </xf>
    <xf numFmtId="0" fontId="5" fillId="2" borderId="33" xfId="0" applyFont="1" applyFill="1" applyBorder="1" applyAlignment="1">
      <alignment horizontal="center" vertical="center"/>
    </xf>
    <xf numFmtId="176" fontId="5" fillId="2" borderId="63" xfId="0" applyNumberFormat="1" applyFont="1" applyFill="1" applyBorder="1" applyAlignment="1">
      <alignment horizontal="center" vertical="center"/>
    </xf>
    <xf numFmtId="0" fontId="2" fillId="0" borderId="71" xfId="0" applyFont="1" applyBorder="1">
      <alignment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49" fontId="10" fillId="3" borderId="72" xfId="0" applyNumberFormat="1" applyFont="1" applyFill="1" applyBorder="1">
      <alignment vertical="center"/>
    </xf>
    <xf numFmtId="49" fontId="10" fillId="3" borderId="41" xfId="0" applyNumberFormat="1" applyFont="1" applyFill="1" applyBorder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49" fontId="2" fillId="0" borderId="44" xfId="0" applyNumberFormat="1" applyFont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5" borderId="58" xfId="0" applyFont="1" applyFill="1" applyBorder="1">
      <alignment vertical="center"/>
    </xf>
    <xf numFmtId="0" fontId="6" fillId="5" borderId="0" xfId="0" applyFont="1" applyFill="1">
      <alignment vertical="center"/>
    </xf>
    <xf numFmtId="0" fontId="6" fillId="5" borderId="59" xfId="0" applyFont="1" applyFill="1" applyBorder="1">
      <alignment vertical="center"/>
    </xf>
    <xf numFmtId="0" fontId="2" fillId="0" borderId="2" xfId="0" applyFont="1" applyBorder="1">
      <alignment vertical="center"/>
    </xf>
    <xf numFmtId="0" fontId="2" fillId="0" borderId="61" xfId="0" applyFont="1" applyBorder="1">
      <alignment vertical="center"/>
    </xf>
    <xf numFmtId="0" fontId="9" fillId="6" borderId="60" xfId="0" applyFont="1" applyFill="1" applyBorder="1">
      <alignment vertical="center"/>
    </xf>
    <xf numFmtId="0" fontId="9" fillId="6" borderId="2" xfId="0" applyFont="1" applyFill="1" applyBorder="1">
      <alignment vertical="center"/>
    </xf>
    <xf numFmtId="0" fontId="9" fillId="6" borderId="61" xfId="0" applyFont="1" applyFill="1" applyBorder="1">
      <alignment vertical="center"/>
    </xf>
    <xf numFmtId="0" fontId="6" fillId="0" borderId="59" xfId="0" applyFont="1" applyBorder="1">
      <alignment vertical="center"/>
    </xf>
    <xf numFmtId="0" fontId="9" fillId="6" borderId="58" xfId="0" applyFont="1" applyFill="1" applyBorder="1">
      <alignment vertical="center"/>
    </xf>
    <xf numFmtId="0" fontId="9" fillId="6" borderId="0" xfId="0" applyFont="1" applyFill="1">
      <alignment vertical="center"/>
    </xf>
    <xf numFmtId="0" fontId="9" fillId="6" borderId="59" xfId="0" applyFont="1" applyFill="1" applyBorder="1">
      <alignment vertical="center"/>
    </xf>
    <xf numFmtId="0" fontId="9" fillId="5" borderId="0" xfId="0" applyFont="1" applyFill="1">
      <alignment vertical="center"/>
    </xf>
    <xf numFmtId="0" fontId="9" fillId="5" borderId="59" xfId="0" applyFont="1" applyFill="1" applyBorder="1">
      <alignment vertical="center"/>
    </xf>
    <xf numFmtId="0" fontId="6" fillId="6" borderId="58" xfId="0" applyFont="1" applyFill="1" applyBorder="1">
      <alignment vertical="center"/>
    </xf>
    <xf numFmtId="0" fontId="6" fillId="6" borderId="0" xfId="0" applyFont="1" applyFill="1">
      <alignment vertical="center"/>
    </xf>
    <xf numFmtId="0" fontId="6" fillId="6" borderId="59" xfId="0" applyFont="1" applyFill="1" applyBorder="1">
      <alignment vertical="center"/>
    </xf>
    <xf numFmtId="0" fontId="2" fillId="3" borderId="3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6" fillId="0" borderId="44" xfId="0" applyFont="1" applyBorder="1">
      <alignment vertical="center"/>
    </xf>
    <xf numFmtId="0" fontId="6" fillId="5" borderId="56" xfId="0" applyFont="1" applyFill="1" applyBorder="1">
      <alignment vertical="center"/>
    </xf>
    <xf numFmtId="0" fontId="6" fillId="5" borderId="44" xfId="0" applyFont="1" applyFill="1" applyBorder="1">
      <alignment vertical="center"/>
    </xf>
    <xf numFmtId="0" fontId="6" fillId="5" borderId="57" xfId="0" applyFont="1" applyFill="1" applyBorder="1">
      <alignment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2" fillId="2" borderId="37" xfId="0" applyFont="1" applyFill="1" applyBorder="1">
      <alignment vertical="center"/>
    </xf>
    <xf numFmtId="0" fontId="2" fillId="2" borderId="47" xfId="0" applyFont="1" applyFill="1" applyBorder="1">
      <alignment vertical="center"/>
    </xf>
    <xf numFmtId="0" fontId="2" fillId="3" borderId="72" xfId="0" applyFont="1" applyFill="1" applyBorder="1">
      <alignment vertical="center"/>
    </xf>
    <xf numFmtId="0" fontId="2" fillId="3" borderId="65" xfId="0" applyFont="1" applyFill="1" applyBorder="1">
      <alignment vertical="center"/>
    </xf>
    <xf numFmtId="49" fontId="2" fillId="2" borderId="37" xfId="0" applyNumberFormat="1" applyFont="1" applyFill="1" applyBorder="1">
      <alignment vertical="center"/>
    </xf>
    <xf numFmtId="49" fontId="2" fillId="2" borderId="38" xfId="0" applyNumberFormat="1" applyFont="1" applyFill="1" applyBorder="1">
      <alignment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2" fillId="2" borderId="65" xfId="0" applyFont="1" applyFill="1" applyBorder="1">
      <alignment vertical="center"/>
    </xf>
    <xf numFmtId="0" fontId="2" fillId="2" borderId="38" xfId="0" applyFont="1" applyFill="1" applyBorder="1">
      <alignment vertical="center"/>
    </xf>
    <xf numFmtId="0" fontId="2" fillId="4" borderId="3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/>
    </xf>
    <xf numFmtId="0" fontId="2" fillId="3" borderId="46" xfId="0" applyFont="1" applyFill="1" applyBorder="1">
      <alignment vertical="center"/>
    </xf>
    <xf numFmtId="0" fontId="2" fillId="3" borderId="41" xfId="0" applyFont="1" applyFill="1" applyBorder="1">
      <alignment vertical="center"/>
    </xf>
    <xf numFmtId="0" fontId="2" fillId="2" borderId="3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9" fillId="0" borderId="60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61" xfId="0" applyFont="1" applyBorder="1">
      <alignment vertical="center"/>
    </xf>
    <xf numFmtId="0" fontId="8" fillId="6" borderId="58" xfId="0" applyFont="1" applyFill="1" applyBorder="1">
      <alignment vertical="center"/>
    </xf>
    <xf numFmtId="0" fontId="8" fillId="6" borderId="0" xfId="0" applyFont="1" applyFill="1">
      <alignment vertical="center"/>
    </xf>
    <xf numFmtId="0" fontId="8" fillId="6" borderId="59" xfId="0" applyFont="1" applyFill="1" applyBorder="1">
      <alignment vertical="center"/>
    </xf>
    <xf numFmtId="0" fontId="2" fillId="2" borderId="26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0" fontId="2" fillId="2" borderId="41" xfId="0" applyFont="1" applyFill="1" applyBorder="1">
      <alignment vertical="center"/>
    </xf>
    <xf numFmtId="0" fontId="4" fillId="3" borderId="21" xfId="0" applyFont="1" applyFill="1" applyBorder="1" applyAlignment="1">
      <alignment horizontal="center" vertical="center"/>
    </xf>
    <xf numFmtId="49" fontId="2" fillId="3" borderId="46" xfId="0" applyNumberFormat="1" applyFont="1" applyFill="1" applyBorder="1">
      <alignment vertical="center"/>
    </xf>
    <xf numFmtId="49" fontId="2" fillId="3" borderId="38" xfId="0" applyNumberFormat="1" applyFont="1" applyFill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9" fillId="5" borderId="58" xfId="0" applyFont="1" applyFill="1" applyBorder="1">
      <alignment vertical="center"/>
    </xf>
    <xf numFmtId="0" fontId="8" fillId="5" borderId="58" xfId="0" applyFont="1" applyFill="1" applyBorder="1">
      <alignment vertical="center"/>
    </xf>
    <xf numFmtId="0" fontId="8" fillId="5" borderId="0" xfId="0" applyFont="1" applyFill="1">
      <alignment vertical="center"/>
    </xf>
    <xf numFmtId="0" fontId="8" fillId="5" borderId="59" xfId="0" applyFont="1" applyFill="1" applyBorder="1">
      <alignment vertical="center"/>
    </xf>
    <xf numFmtId="0" fontId="2" fillId="3" borderId="46" xfId="0" applyFont="1" applyFill="1" applyBorder="1" applyAlignment="1">
      <alignment vertical="center" wrapText="1"/>
    </xf>
    <xf numFmtId="0" fontId="2" fillId="3" borderId="47" xfId="0" applyFont="1" applyFill="1" applyBorder="1">
      <alignment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shrinkToFit="1"/>
    </xf>
    <xf numFmtId="0" fontId="2" fillId="3" borderId="20" xfId="0" applyFont="1" applyFill="1" applyBorder="1" applyAlignment="1">
      <alignment horizontal="center" vertical="center" shrinkToFit="1"/>
    </xf>
    <xf numFmtId="0" fontId="2" fillId="3" borderId="33" xfId="0" applyFont="1" applyFill="1" applyBorder="1" applyAlignment="1">
      <alignment horizontal="center" vertical="center" shrinkToFit="1"/>
    </xf>
    <xf numFmtId="0" fontId="2" fillId="3" borderId="29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FFFF99"/>
      <color rgb="FF66FF66"/>
      <color rgb="FF00CC00"/>
      <color rgb="FF00CC66"/>
      <color rgb="FF99CCFF"/>
      <color rgb="FFCCECFF"/>
      <color rgb="FF66CCF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39B95-1360-4B0D-BBA5-A521F3770D05}">
  <sheetPr>
    <tabColor rgb="FF0000FF"/>
  </sheetPr>
  <dimension ref="B1:AC177"/>
  <sheetViews>
    <sheetView tabSelected="1" zoomScaleNormal="100" zoomScaleSheetLayoutView="70" workbookViewId="0">
      <pane ySplit="3" topLeftCell="A139" activePane="bottomLeft" state="frozen"/>
      <selection pane="bottomLeft" activeCell="G144" sqref="G144:G149"/>
    </sheetView>
  </sheetViews>
  <sheetFormatPr defaultColWidth="9" defaultRowHeight="15.95" customHeight="1" x14ac:dyDescent="0.15"/>
  <cols>
    <col min="1" max="1" width="1.75" style="16" customWidth="1"/>
    <col min="2" max="3" width="5.25" style="16" customWidth="1"/>
    <col min="4" max="5" width="6.375" style="16" customWidth="1"/>
    <col min="6" max="6" width="13.375" style="16" customWidth="1"/>
    <col min="7" max="7" width="31.625" style="16" customWidth="1"/>
    <col min="8" max="8" width="33.25" style="16" customWidth="1"/>
    <col min="9" max="9" width="23.75" style="16" customWidth="1"/>
    <col min="10" max="10" width="5.125" style="2" customWidth="1"/>
    <col min="11" max="11" width="4.125" style="16" customWidth="1"/>
    <col min="12" max="12" width="5.125" style="2" customWidth="1"/>
    <col min="13" max="13" width="6.125" style="16" customWidth="1"/>
    <col min="14" max="14" width="63.625" style="3" bestFit="1" customWidth="1"/>
    <col min="15" max="25" width="9.5" style="16" customWidth="1"/>
    <col min="26" max="26" width="9.75" style="16" bestFit="1" customWidth="1"/>
    <col min="27" max="28" width="9.5" style="16" customWidth="1"/>
    <col min="29" max="16384" width="9" style="16"/>
  </cols>
  <sheetData>
    <row r="1" spans="2:28" ht="15.95" customHeight="1" x14ac:dyDescent="0.15">
      <c r="O1" s="16">
        <v>1</v>
      </c>
      <c r="P1" s="16">
        <v>2</v>
      </c>
      <c r="Q1" s="16">
        <v>3</v>
      </c>
      <c r="R1" s="16">
        <v>4</v>
      </c>
      <c r="S1" s="16">
        <v>5</v>
      </c>
      <c r="T1" s="16">
        <v>6</v>
      </c>
      <c r="U1" s="16">
        <v>7</v>
      </c>
      <c r="V1" s="16">
        <v>8</v>
      </c>
      <c r="W1" s="16">
        <v>9</v>
      </c>
      <c r="X1" s="16">
        <v>10</v>
      </c>
      <c r="Y1" s="16">
        <v>11</v>
      </c>
      <c r="Z1" s="16">
        <v>12</v>
      </c>
    </row>
    <row r="2" spans="2:28" ht="35.25" customHeight="1" thickBot="1" x14ac:dyDescent="0.2">
      <c r="D2" s="393" t="s">
        <v>777</v>
      </c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16">
        <f t="shared" ref="O2:Z2" si="0">RANK(O172,$O$172:$Z$172)</f>
        <v>8</v>
      </c>
      <c r="P2" s="16">
        <f t="shared" si="0"/>
        <v>10</v>
      </c>
      <c r="Q2" s="16">
        <f t="shared" si="0"/>
        <v>10</v>
      </c>
      <c r="R2" s="16">
        <f t="shared" si="0"/>
        <v>2</v>
      </c>
      <c r="S2" s="16">
        <f t="shared" si="0"/>
        <v>3</v>
      </c>
      <c r="T2" s="16">
        <f t="shared" si="0"/>
        <v>6</v>
      </c>
      <c r="U2" s="16">
        <f t="shared" si="0"/>
        <v>1</v>
      </c>
      <c r="V2" s="16">
        <f t="shared" si="0"/>
        <v>12</v>
      </c>
      <c r="W2" s="16">
        <f t="shared" si="0"/>
        <v>4</v>
      </c>
      <c r="X2" s="16">
        <f t="shared" si="0"/>
        <v>6</v>
      </c>
      <c r="Y2" s="16">
        <f t="shared" si="0"/>
        <v>5</v>
      </c>
      <c r="Z2" s="16">
        <f t="shared" si="0"/>
        <v>9</v>
      </c>
    </row>
    <row r="3" spans="2:28" ht="15.95" customHeight="1" thickTop="1" x14ac:dyDescent="0.15">
      <c r="C3" s="18"/>
      <c r="D3" s="395" t="s">
        <v>0</v>
      </c>
      <c r="E3" s="396"/>
      <c r="F3" s="285" t="s">
        <v>6</v>
      </c>
      <c r="G3" s="285" t="s">
        <v>1</v>
      </c>
      <c r="H3" s="285" t="s">
        <v>2</v>
      </c>
      <c r="I3" s="285" t="s">
        <v>3</v>
      </c>
      <c r="J3" s="397" t="s">
        <v>4</v>
      </c>
      <c r="K3" s="397"/>
      <c r="L3" s="397"/>
      <c r="M3" s="397"/>
      <c r="N3" s="295" t="s">
        <v>912</v>
      </c>
      <c r="O3" s="16" t="s">
        <v>776</v>
      </c>
      <c r="P3" s="16" t="s">
        <v>16</v>
      </c>
      <c r="Q3" s="16" t="s">
        <v>18</v>
      </c>
      <c r="R3" s="16" t="s">
        <v>471</v>
      </c>
      <c r="S3" s="16" t="s">
        <v>20</v>
      </c>
      <c r="T3" s="16" t="s">
        <v>21</v>
      </c>
      <c r="U3" s="16" t="s">
        <v>22</v>
      </c>
      <c r="V3" s="16" t="s">
        <v>47</v>
      </c>
      <c r="W3" s="16" t="s">
        <v>23</v>
      </c>
      <c r="X3" s="16" t="s">
        <v>24</v>
      </c>
      <c r="Y3" s="16" t="s">
        <v>25</v>
      </c>
      <c r="Z3" s="16" t="s">
        <v>564</v>
      </c>
      <c r="AA3" s="16" t="s">
        <v>14</v>
      </c>
    </row>
    <row r="4" spans="2:28" ht="16.5" customHeight="1" x14ac:dyDescent="0.15">
      <c r="B4" s="16">
        <v>1</v>
      </c>
      <c r="C4" s="376">
        <v>1</v>
      </c>
      <c r="D4" s="403" t="s">
        <v>843</v>
      </c>
      <c r="E4" s="404" t="s">
        <v>844</v>
      </c>
      <c r="F4" s="404" t="s">
        <v>35</v>
      </c>
      <c r="G4" s="404" t="s">
        <v>232</v>
      </c>
      <c r="H4" s="405" t="s">
        <v>842</v>
      </c>
      <c r="I4" s="99" t="s">
        <v>845</v>
      </c>
      <c r="J4" s="100">
        <v>3</v>
      </c>
      <c r="K4" s="101" t="s">
        <v>812</v>
      </c>
      <c r="L4" s="100">
        <v>0</v>
      </c>
      <c r="M4" s="99" t="s">
        <v>36</v>
      </c>
      <c r="N4" s="91" t="s">
        <v>293</v>
      </c>
      <c r="S4" s="16">
        <v>2</v>
      </c>
      <c r="U4" s="16">
        <v>1</v>
      </c>
      <c r="AB4" s="16">
        <f t="shared" ref="AB4:AB161" si="1">SUM(O4:AA4)</f>
        <v>3</v>
      </c>
    </row>
    <row r="5" spans="2:28" ht="16.5" customHeight="1" x14ac:dyDescent="0.15">
      <c r="B5" s="16">
        <v>2</v>
      </c>
      <c r="C5" s="376"/>
      <c r="D5" s="385"/>
      <c r="E5" s="398"/>
      <c r="F5" s="398"/>
      <c r="G5" s="398"/>
      <c r="H5" s="406"/>
      <c r="I5" s="136" t="s">
        <v>846</v>
      </c>
      <c r="J5" s="140">
        <v>1</v>
      </c>
      <c r="K5" s="141" t="s">
        <v>812</v>
      </c>
      <c r="L5" s="140">
        <v>1</v>
      </c>
      <c r="M5" s="136" t="s">
        <v>10</v>
      </c>
      <c r="N5" s="98" t="s">
        <v>576</v>
      </c>
      <c r="R5" s="16">
        <v>1</v>
      </c>
      <c r="AB5" s="16">
        <f t="shared" si="1"/>
        <v>1</v>
      </c>
    </row>
    <row r="6" spans="2:28" ht="16.5" customHeight="1" x14ac:dyDescent="0.15">
      <c r="B6" s="16">
        <v>3</v>
      </c>
      <c r="C6" s="376">
        <v>2</v>
      </c>
      <c r="D6" s="385"/>
      <c r="E6" s="387" t="s">
        <v>492</v>
      </c>
      <c r="F6" s="387" t="s">
        <v>45</v>
      </c>
      <c r="G6" s="387" t="s">
        <v>865</v>
      </c>
      <c r="H6" s="407" t="s">
        <v>866</v>
      </c>
      <c r="I6" s="59" t="s">
        <v>868</v>
      </c>
      <c r="J6" s="60">
        <v>0</v>
      </c>
      <c r="K6" s="61" t="s">
        <v>812</v>
      </c>
      <c r="L6" s="60">
        <v>2</v>
      </c>
      <c r="M6" s="59" t="s">
        <v>9</v>
      </c>
      <c r="N6" s="62" t="s">
        <v>39</v>
      </c>
      <c r="AB6" s="16">
        <f t="shared" si="1"/>
        <v>0</v>
      </c>
    </row>
    <row r="7" spans="2:28" ht="16.5" customHeight="1" x14ac:dyDescent="0.15">
      <c r="B7" s="16">
        <v>4</v>
      </c>
      <c r="C7" s="376"/>
      <c r="D7" s="385"/>
      <c r="E7" s="388"/>
      <c r="F7" s="388"/>
      <c r="G7" s="388"/>
      <c r="H7" s="408"/>
      <c r="I7" s="22" t="s">
        <v>867</v>
      </c>
      <c r="J7" s="23">
        <v>0</v>
      </c>
      <c r="K7" s="24" t="s">
        <v>812</v>
      </c>
      <c r="L7" s="23">
        <v>0</v>
      </c>
      <c r="M7" s="22" t="s">
        <v>869</v>
      </c>
      <c r="N7" s="25" t="s">
        <v>39</v>
      </c>
      <c r="AB7" s="16">
        <f t="shared" si="1"/>
        <v>0</v>
      </c>
    </row>
    <row r="8" spans="2:28" ht="16.5" customHeight="1" x14ac:dyDescent="0.15">
      <c r="B8" s="16">
        <v>5</v>
      </c>
      <c r="C8" s="376"/>
      <c r="D8" s="385"/>
      <c r="E8" s="388"/>
      <c r="F8" s="388"/>
      <c r="G8" s="388"/>
      <c r="H8" s="408"/>
      <c r="I8" s="33" t="s">
        <v>867</v>
      </c>
      <c r="J8" s="34">
        <v>2</v>
      </c>
      <c r="K8" s="35" t="s">
        <v>812</v>
      </c>
      <c r="L8" s="34">
        <v>1</v>
      </c>
      <c r="M8" s="33" t="s">
        <v>36</v>
      </c>
      <c r="N8" s="25" t="s">
        <v>751</v>
      </c>
      <c r="R8" s="16">
        <v>1</v>
      </c>
      <c r="U8" s="16">
        <v>1</v>
      </c>
      <c r="AB8" s="16">
        <f t="shared" si="1"/>
        <v>2</v>
      </c>
    </row>
    <row r="9" spans="2:28" ht="16.5" customHeight="1" x14ac:dyDescent="0.15">
      <c r="B9" s="16">
        <v>6</v>
      </c>
      <c r="C9" s="376"/>
      <c r="D9" s="385"/>
      <c r="E9" s="388"/>
      <c r="F9" s="388"/>
      <c r="G9" s="388"/>
      <c r="H9" s="408"/>
      <c r="I9" s="22" t="s">
        <v>867</v>
      </c>
      <c r="J9" s="23">
        <v>1</v>
      </c>
      <c r="K9" s="24" t="s">
        <v>812</v>
      </c>
      <c r="L9" s="23">
        <v>1</v>
      </c>
      <c r="M9" s="22" t="s">
        <v>869</v>
      </c>
      <c r="N9" s="25" t="s">
        <v>21</v>
      </c>
      <c r="T9" s="16">
        <v>1</v>
      </c>
      <c r="AB9" s="16">
        <f t="shared" si="1"/>
        <v>1</v>
      </c>
    </row>
    <row r="10" spans="2:28" ht="16.5" customHeight="1" x14ac:dyDescent="0.15">
      <c r="B10" s="16">
        <v>7</v>
      </c>
      <c r="C10" s="376"/>
      <c r="D10" s="385"/>
      <c r="E10" s="388"/>
      <c r="F10" s="388"/>
      <c r="G10" s="388"/>
      <c r="H10" s="408"/>
      <c r="I10" s="22" t="s">
        <v>867</v>
      </c>
      <c r="J10" s="23">
        <v>1</v>
      </c>
      <c r="K10" s="24" t="s">
        <v>812</v>
      </c>
      <c r="L10" s="23">
        <v>1</v>
      </c>
      <c r="M10" s="22" t="s">
        <v>869</v>
      </c>
      <c r="N10" s="25" t="s">
        <v>22</v>
      </c>
      <c r="U10" s="16">
        <v>1</v>
      </c>
      <c r="AB10" s="16">
        <f t="shared" si="1"/>
        <v>1</v>
      </c>
    </row>
    <row r="11" spans="2:28" ht="16.5" customHeight="1" x14ac:dyDescent="0.15">
      <c r="B11" s="16">
        <v>8</v>
      </c>
      <c r="C11" s="376"/>
      <c r="D11" s="385"/>
      <c r="E11" s="389"/>
      <c r="F11" s="389"/>
      <c r="G11" s="389"/>
      <c r="H11" s="409"/>
      <c r="I11" s="127" t="s">
        <v>867</v>
      </c>
      <c r="J11" s="128">
        <v>1</v>
      </c>
      <c r="K11" s="129" t="s">
        <v>812</v>
      </c>
      <c r="L11" s="128">
        <v>1</v>
      </c>
      <c r="M11" s="127" t="s">
        <v>10</v>
      </c>
      <c r="N11" s="111" t="s">
        <v>22</v>
      </c>
      <c r="U11" s="16">
        <v>1</v>
      </c>
      <c r="AB11" s="16">
        <f t="shared" si="1"/>
        <v>1</v>
      </c>
    </row>
    <row r="12" spans="2:28" ht="16.5" customHeight="1" x14ac:dyDescent="0.15">
      <c r="B12" s="16">
        <v>9</v>
      </c>
      <c r="C12" s="376">
        <v>3</v>
      </c>
      <c r="D12" s="385"/>
      <c r="E12" s="398" t="s">
        <v>847</v>
      </c>
      <c r="F12" s="398" t="s">
        <v>45</v>
      </c>
      <c r="G12" s="398" t="s">
        <v>848</v>
      </c>
      <c r="H12" s="398" t="s">
        <v>842</v>
      </c>
      <c r="I12" s="78" t="s">
        <v>849</v>
      </c>
      <c r="J12" s="79">
        <v>4</v>
      </c>
      <c r="K12" s="80" t="s">
        <v>812</v>
      </c>
      <c r="L12" s="79">
        <v>0</v>
      </c>
      <c r="M12" s="78" t="s">
        <v>36</v>
      </c>
      <c r="N12" s="67" t="s">
        <v>614</v>
      </c>
      <c r="R12" s="16">
        <v>2</v>
      </c>
      <c r="U12" s="16">
        <v>2</v>
      </c>
      <c r="AB12" s="16">
        <f t="shared" si="1"/>
        <v>4</v>
      </c>
    </row>
    <row r="13" spans="2:28" ht="16.5" customHeight="1" thickBot="1" x14ac:dyDescent="0.2">
      <c r="B13" s="16">
        <v>10</v>
      </c>
      <c r="C13" s="376"/>
      <c r="D13" s="386"/>
      <c r="E13" s="379"/>
      <c r="F13" s="379"/>
      <c r="G13" s="379"/>
      <c r="H13" s="379"/>
      <c r="I13" s="182" t="s">
        <v>850</v>
      </c>
      <c r="J13" s="183">
        <v>1</v>
      </c>
      <c r="K13" s="184" t="s">
        <v>812</v>
      </c>
      <c r="L13" s="183">
        <v>2</v>
      </c>
      <c r="M13" s="182" t="s">
        <v>9</v>
      </c>
      <c r="N13" s="54" t="s">
        <v>22</v>
      </c>
      <c r="U13" s="16">
        <v>1</v>
      </c>
      <c r="AB13" s="16">
        <f t="shared" si="1"/>
        <v>1</v>
      </c>
    </row>
    <row r="14" spans="2:28" ht="16.5" customHeight="1" thickTop="1" x14ac:dyDescent="0.15">
      <c r="B14" s="16">
        <v>11</v>
      </c>
      <c r="C14" s="376">
        <v>4</v>
      </c>
      <c r="D14" s="384" t="s">
        <v>851</v>
      </c>
      <c r="E14" s="401" t="s">
        <v>852</v>
      </c>
      <c r="F14" s="401" t="s">
        <v>45</v>
      </c>
      <c r="G14" s="401" t="s">
        <v>853</v>
      </c>
      <c r="H14" s="401" t="s">
        <v>842</v>
      </c>
      <c r="I14" s="84" t="s">
        <v>854</v>
      </c>
      <c r="J14" s="85">
        <v>3</v>
      </c>
      <c r="K14" s="86" t="s">
        <v>812</v>
      </c>
      <c r="L14" s="85">
        <v>0</v>
      </c>
      <c r="M14" s="84" t="s">
        <v>36</v>
      </c>
      <c r="N14" s="76" t="s">
        <v>626</v>
      </c>
      <c r="R14" s="16">
        <v>1</v>
      </c>
      <c r="S14" s="16">
        <v>1</v>
      </c>
      <c r="U14" s="16">
        <v>1</v>
      </c>
      <c r="AB14" s="16">
        <f t="shared" si="1"/>
        <v>3</v>
      </c>
    </row>
    <row r="15" spans="2:28" ht="16.5" customHeight="1" x14ac:dyDescent="0.15">
      <c r="B15" s="16">
        <v>12</v>
      </c>
      <c r="C15" s="376"/>
      <c r="D15" s="385"/>
      <c r="E15" s="398"/>
      <c r="F15" s="398"/>
      <c r="G15" s="398"/>
      <c r="H15" s="398"/>
      <c r="I15" s="299" t="s">
        <v>94</v>
      </c>
      <c r="J15" s="300">
        <v>0</v>
      </c>
      <c r="K15" s="301" t="s">
        <v>812</v>
      </c>
      <c r="L15" s="300">
        <v>3</v>
      </c>
      <c r="M15" s="299" t="s">
        <v>9</v>
      </c>
      <c r="N15" s="98" t="s">
        <v>39</v>
      </c>
      <c r="AB15" s="16">
        <f t="shared" si="1"/>
        <v>0</v>
      </c>
    </row>
    <row r="16" spans="2:28" ht="16.5" customHeight="1" x14ac:dyDescent="0.15">
      <c r="B16" s="16">
        <v>13</v>
      </c>
      <c r="C16" s="376">
        <v>5</v>
      </c>
      <c r="D16" s="385"/>
      <c r="E16" s="387" t="s">
        <v>855</v>
      </c>
      <c r="F16" s="387" t="s">
        <v>45</v>
      </c>
      <c r="G16" s="387" t="s">
        <v>856</v>
      </c>
      <c r="H16" s="407" t="s">
        <v>592</v>
      </c>
      <c r="I16" s="59" t="s">
        <v>556</v>
      </c>
      <c r="J16" s="60">
        <v>1</v>
      </c>
      <c r="K16" s="61" t="s">
        <v>812</v>
      </c>
      <c r="L16" s="60">
        <v>4</v>
      </c>
      <c r="M16" s="59" t="s">
        <v>9</v>
      </c>
      <c r="N16" s="62" t="s">
        <v>20</v>
      </c>
      <c r="S16" s="16">
        <v>1</v>
      </c>
      <c r="AB16" s="16">
        <f t="shared" si="1"/>
        <v>1</v>
      </c>
    </row>
    <row r="17" spans="2:28" ht="16.5" customHeight="1" x14ac:dyDescent="0.15">
      <c r="B17" s="16">
        <v>14</v>
      </c>
      <c r="C17" s="376"/>
      <c r="D17" s="385"/>
      <c r="E17" s="388"/>
      <c r="F17" s="388"/>
      <c r="G17" s="388"/>
      <c r="H17" s="408"/>
      <c r="I17" s="36" t="s">
        <v>870</v>
      </c>
      <c r="J17" s="37">
        <v>0</v>
      </c>
      <c r="K17" s="38" t="s">
        <v>812</v>
      </c>
      <c r="L17" s="37">
        <v>6</v>
      </c>
      <c r="M17" s="36" t="s">
        <v>9</v>
      </c>
      <c r="N17" s="25" t="s">
        <v>39</v>
      </c>
      <c r="AB17" s="16">
        <f t="shared" si="1"/>
        <v>0</v>
      </c>
    </row>
    <row r="18" spans="2:28" ht="16.5" customHeight="1" x14ac:dyDescent="0.15">
      <c r="B18" s="16">
        <v>15</v>
      </c>
      <c r="C18" s="376"/>
      <c r="D18" s="385"/>
      <c r="E18" s="388"/>
      <c r="F18" s="388"/>
      <c r="G18" s="388"/>
      <c r="H18" s="408"/>
      <c r="I18" s="33" t="s">
        <v>871</v>
      </c>
      <c r="J18" s="34">
        <v>1</v>
      </c>
      <c r="K18" s="35" t="s">
        <v>812</v>
      </c>
      <c r="L18" s="34">
        <v>0</v>
      </c>
      <c r="M18" s="33" t="s">
        <v>36</v>
      </c>
      <c r="N18" s="25" t="s">
        <v>20</v>
      </c>
      <c r="S18" s="16">
        <v>1</v>
      </c>
      <c r="AB18" s="16">
        <f t="shared" si="1"/>
        <v>1</v>
      </c>
    </row>
    <row r="19" spans="2:28" ht="16.5" customHeight="1" x14ac:dyDescent="0.15">
      <c r="B19" s="16">
        <v>16</v>
      </c>
      <c r="C19" s="376"/>
      <c r="D19" s="385"/>
      <c r="E19" s="389"/>
      <c r="F19" s="389"/>
      <c r="G19" s="389"/>
      <c r="H19" s="409"/>
      <c r="I19" s="108" t="s">
        <v>872</v>
      </c>
      <c r="J19" s="109">
        <v>7</v>
      </c>
      <c r="K19" s="110" t="s">
        <v>812</v>
      </c>
      <c r="L19" s="109">
        <v>0</v>
      </c>
      <c r="M19" s="108" t="s">
        <v>36</v>
      </c>
      <c r="N19" s="111" t="s">
        <v>875</v>
      </c>
      <c r="O19" s="16">
        <v>2</v>
      </c>
      <c r="R19" s="16">
        <v>2</v>
      </c>
      <c r="U19" s="16">
        <v>2</v>
      </c>
      <c r="W19" s="16">
        <v>1</v>
      </c>
      <c r="AB19" s="16">
        <f t="shared" si="1"/>
        <v>7</v>
      </c>
    </row>
    <row r="20" spans="2:28" ht="16.5" customHeight="1" x14ac:dyDescent="0.15">
      <c r="B20" s="16">
        <v>17</v>
      </c>
      <c r="C20" s="376">
        <v>6</v>
      </c>
      <c r="D20" s="385"/>
      <c r="E20" s="398" t="s">
        <v>857</v>
      </c>
      <c r="F20" s="398" t="s">
        <v>873</v>
      </c>
      <c r="G20" s="398" t="s">
        <v>848</v>
      </c>
      <c r="H20" s="398" t="s">
        <v>842</v>
      </c>
      <c r="I20" s="78" t="s">
        <v>858</v>
      </c>
      <c r="J20" s="79">
        <v>4</v>
      </c>
      <c r="K20" s="80" t="s">
        <v>812</v>
      </c>
      <c r="L20" s="79">
        <v>0</v>
      </c>
      <c r="M20" s="78" t="s">
        <v>36</v>
      </c>
      <c r="N20" s="67" t="s">
        <v>874</v>
      </c>
      <c r="R20" s="16">
        <v>1</v>
      </c>
      <c r="S20" s="16">
        <v>1</v>
      </c>
      <c r="U20" s="16">
        <v>1</v>
      </c>
      <c r="X20" s="16">
        <v>1</v>
      </c>
      <c r="AB20" s="16">
        <f t="shared" si="1"/>
        <v>4</v>
      </c>
    </row>
    <row r="21" spans="2:28" ht="16.5" customHeight="1" x14ac:dyDescent="0.15">
      <c r="B21" s="16">
        <v>18</v>
      </c>
      <c r="C21" s="376"/>
      <c r="D21" s="385"/>
      <c r="E21" s="398"/>
      <c r="F21" s="398"/>
      <c r="G21" s="398"/>
      <c r="H21" s="398"/>
      <c r="I21" s="136" t="s">
        <v>859</v>
      </c>
      <c r="J21" s="140">
        <v>0</v>
      </c>
      <c r="K21" s="141" t="s">
        <v>812</v>
      </c>
      <c r="L21" s="140">
        <v>0</v>
      </c>
      <c r="M21" s="136" t="s">
        <v>10</v>
      </c>
      <c r="N21" s="98" t="s">
        <v>39</v>
      </c>
      <c r="AB21" s="16">
        <f t="shared" si="1"/>
        <v>0</v>
      </c>
    </row>
    <row r="22" spans="2:28" ht="16.5" customHeight="1" x14ac:dyDescent="0.15">
      <c r="B22" s="16">
        <v>19</v>
      </c>
      <c r="C22" s="376">
        <v>7</v>
      </c>
      <c r="D22" s="385"/>
      <c r="E22" s="378" t="s">
        <v>860</v>
      </c>
      <c r="F22" s="378" t="s">
        <v>45</v>
      </c>
      <c r="G22" s="378" t="s">
        <v>861</v>
      </c>
      <c r="H22" s="378" t="s">
        <v>862</v>
      </c>
      <c r="I22" s="92" t="s">
        <v>863</v>
      </c>
      <c r="J22" s="93">
        <v>2</v>
      </c>
      <c r="K22" s="94" t="s">
        <v>812</v>
      </c>
      <c r="L22" s="93">
        <v>1</v>
      </c>
      <c r="M22" s="92" t="s">
        <v>36</v>
      </c>
      <c r="N22" s="90" t="s">
        <v>751</v>
      </c>
      <c r="R22" s="16">
        <v>1</v>
      </c>
      <c r="U22" s="16">
        <v>1</v>
      </c>
      <c r="AB22" s="16">
        <f t="shared" si="1"/>
        <v>2</v>
      </c>
    </row>
    <row r="23" spans="2:28" ht="16.5" customHeight="1" thickBot="1" x14ac:dyDescent="0.2">
      <c r="B23" s="16">
        <v>20</v>
      </c>
      <c r="C23" s="376"/>
      <c r="D23" s="386"/>
      <c r="E23" s="379"/>
      <c r="F23" s="379"/>
      <c r="G23" s="379"/>
      <c r="H23" s="379"/>
      <c r="I23" s="154" t="s">
        <v>864</v>
      </c>
      <c r="J23" s="152">
        <v>2</v>
      </c>
      <c r="K23" s="153" t="s">
        <v>812</v>
      </c>
      <c r="L23" s="152">
        <v>0</v>
      </c>
      <c r="M23" s="154" t="s">
        <v>36</v>
      </c>
      <c r="N23" s="29" t="s">
        <v>751</v>
      </c>
      <c r="R23" s="16">
        <v>1</v>
      </c>
      <c r="U23" s="16">
        <v>1</v>
      </c>
      <c r="AB23" s="16">
        <f t="shared" si="1"/>
        <v>2</v>
      </c>
    </row>
    <row r="24" spans="2:28" ht="16.5" customHeight="1" thickTop="1" x14ac:dyDescent="0.15">
      <c r="B24" s="16">
        <v>21</v>
      </c>
      <c r="C24" s="376">
        <v>8</v>
      </c>
      <c r="D24" s="384" t="s">
        <v>876</v>
      </c>
      <c r="E24" s="399" t="s">
        <v>877</v>
      </c>
      <c r="F24" s="399" t="s">
        <v>124</v>
      </c>
      <c r="G24" s="399" t="s">
        <v>878</v>
      </c>
      <c r="H24" s="399" t="s">
        <v>879</v>
      </c>
      <c r="I24" s="30" t="s">
        <v>880</v>
      </c>
      <c r="J24" s="31">
        <v>5</v>
      </c>
      <c r="K24" s="32" t="s">
        <v>31</v>
      </c>
      <c r="L24" s="31">
        <v>0</v>
      </c>
      <c r="M24" s="30" t="s">
        <v>36</v>
      </c>
      <c r="N24" s="21" t="s">
        <v>355</v>
      </c>
      <c r="S24" s="16">
        <v>3</v>
      </c>
      <c r="U24" s="16">
        <v>2</v>
      </c>
      <c r="AB24" s="16">
        <f t="shared" si="1"/>
        <v>5</v>
      </c>
    </row>
    <row r="25" spans="2:28" ht="16.5" customHeight="1" thickBot="1" x14ac:dyDescent="0.2">
      <c r="B25" s="16">
        <v>22</v>
      </c>
      <c r="C25" s="376"/>
      <c r="D25" s="386"/>
      <c r="E25" s="400"/>
      <c r="F25" s="400"/>
      <c r="G25" s="400"/>
      <c r="H25" s="400"/>
      <c r="I25" s="26" t="s">
        <v>880</v>
      </c>
      <c r="J25" s="27">
        <v>2</v>
      </c>
      <c r="K25" s="28" t="s">
        <v>31</v>
      </c>
      <c r="L25" s="27">
        <v>2</v>
      </c>
      <c r="M25" s="26" t="s">
        <v>10</v>
      </c>
      <c r="N25" s="29" t="s">
        <v>376</v>
      </c>
      <c r="U25" s="16">
        <v>2</v>
      </c>
      <c r="AB25" s="16">
        <f t="shared" si="1"/>
        <v>2</v>
      </c>
    </row>
    <row r="26" spans="2:28" ht="16.5" customHeight="1" thickTop="1" x14ac:dyDescent="0.15">
      <c r="B26" s="16">
        <v>23</v>
      </c>
      <c r="C26" s="376">
        <v>9</v>
      </c>
      <c r="D26" s="384" t="s">
        <v>116</v>
      </c>
      <c r="E26" s="372" t="s">
        <v>241</v>
      </c>
      <c r="F26" s="372" t="s">
        <v>45</v>
      </c>
      <c r="G26" s="372" t="s">
        <v>887</v>
      </c>
      <c r="H26" s="370" t="s">
        <v>896</v>
      </c>
      <c r="I26" s="217" t="s">
        <v>888</v>
      </c>
      <c r="J26" s="218">
        <v>2</v>
      </c>
      <c r="K26" s="219" t="s">
        <v>31</v>
      </c>
      <c r="L26" s="218">
        <v>0</v>
      </c>
      <c r="M26" s="217" t="s">
        <v>36</v>
      </c>
      <c r="N26" s="44" t="s">
        <v>357</v>
      </c>
      <c r="U26" s="16">
        <v>1</v>
      </c>
      <c r="W26" s="16">
        <v>1</v>
      </c>
      <c r="AB26" s="16">
        <f t="shared" si="1"/>
        <v>2</v>
      </c>
    </row>
    <row r="27" spans="2:28" ht="16.5" customHeight="1" x14ac:dyDescent="0.15">
      <c r="B27" s="16">
        <v>24</v>
      </c>
      <c r="C27" s="376"/>
      <c r="D27" s="385"/>
      <c r="E27" s="373"/>
      <c r="F27" s="373"/>
      <c r="G27" s="373"/>
      <c r="H27" s="373"/>
      <c r="I27" s="307" t="s">
        <v>889</v>
      </c>
      <c r="J27" s="308">
        <v>0</v>
      </c>
      <c r="K27" s="309" t="s">
        <v>31</v>
      </c>
      <c r="L27" s="308">
        <v>6</v>
      </c>
      <c r="M27" s="307" t="s">
        <v>9</v>
      </c>
      <c r="N27" s="118" t="s">
        <v>39</v>
      </c>
      <c r="AB27" s="16">
        <f t="shared" si="1"/>
        <v>0</v>
      </c>
    </row>
    <row r="28" spans="2:28" ht="16.5" customHeight="1" x14ac:dyDescent="0.15">
      <c r="B28" s="16">
        <v>25</v>
      </c>
      <c r="C28" s="376"/>
      <c r="D28" s="385"/>
      <c r="E28" s="373"/>
      <c r="F28" s="373"/>
      <c r="G28" s="373"/>
      <c r="H28" s="373"/>
      <c r="I28" s="310" t="s">
        <v>890</v>
      </c>
      <c r="J28" s="311">
        <v>5</v>
      </c>
      <c r="K28" s="161" t="s">
        <v>31</v>
      </c>
      <c r="L28" s="311">
        <v>1</v>
      </c>
      <c r="M28" s="115" t="s">
        <v>36</v>
      </c>
      <c r="N28" s="118" t="s">
        <v>898</v>
      </c>
      <c r="R28" s="16">
        <v>1</v>
      </c>
      <c r="S28" s="16">
        <v>1</v>
      </c>
      <c r="U28" s="16">
        <v>1</v>
      </c>
      <c r="W28" s="16">
        <v>2</v>
      </c>
      <c r="AB28" s="16">
        <f t="shared" si="1"/>
        <v>5</v>
      </c>
    </row>
    <row r="29" spans="2:28" ht="16.5" customHeight="1" x14ac:dyDescent="0.15">
      <c r="B29" s="16">
        <v>26</v>
      </c>
      <c r="C29" s="376"/>
      <c r="D29" s="385"/>
      <c r="E29" s="373"/>
      <c r="F29" s="373"/>
      <c r="G29" s="373"/>
      <c r="H29" s="373"/>
      <c r="I29" s="115" t="s">
        <v>891</v>
      </c>
      <c r="J29" s="116">
        <v>3</v>
      </c>
      <c r="K29" s="117" t="s">
        <v>31</v>
      </c>
      <c r="L29" s="116">
        <v>3</v>
      </c>
      <c r="M29" s="115" t="s">
        <v>10</v>
      </c>
      <c r="N29" s="118" t="s">
        <v>605</v>
      </c>
      <c r="S29" s="16">
        <v>1</v>
      </c>
      <c r="U29" s="16">
        <v>2</v>
      </c>
      <c r="AB29" s="16">
        <f t="shared" si="1"/>
        <v>3</v>
      </c>
    </row>
    <row r="30" spans="2:28" ht="16.5" customHeight="1" x14ac:dyDescent="0.15">
      <c r="B30" s="16">
        <v>27</v>
      </c>
      <c r="C30" s="376"/>
      <c r="D30" s="385"/>
      <c r="E30" s="373"/>
      <c r="F30" s="373"/>
      <c r="G30" s="373"/>
      <c r="H30" s="373"/>
      <c r="I30" s="160" t="s">
        <v>892</v>
      </c>
      <c r="J30" s="167">
        <v>4</v>
      </c>
      <c r="K30" s="199" t="s">
        <v>31</v>
      </c>
      <c r="L30" s="167">
        <v>0</v>
      </c>
      <c r="M30" s="303" t="s">
        <v>36</v>
      </c>
      <c r="N30" s="159" t="s">
        <v>897</v>
      </c>
      <c r="Q30" s="16">
        <v>1</v>
      </c>
      <c r="U30" s="16">
        <v>2</v>
      </c>
      <c r="W30" s="16">
        <v>1</v>
      </c>
      <c r="AB30" s="16">
        <f t="shared" si="1"/>
        <v>4</v>
      </c>
    </row>
    <row r="31" spans="2:28" ht="16.5" customHeight="1" x14ac:dyDescent="0.15">
      <c r="B31" s="16">
        <v>28</v>
      </c>
      <c r="C31" s="376">
        <v>10</v>
      </c>
      <c r="D31" s="385"/>
      <c r="E31" s="387" t="s">
        <v>157</v>
      </c>
      <c r="F31" s="387" t="s">
        <v>45</v>
      </c>
      <c r="G31" s="387" t="s">
        <v>900</v>
      </c>
      <c r="H31" s="387" t="s">
        <v>899</v>
      </c>
      <c r="I31" s="305" t="s">
        <v>187</v>
      </c>
      <c r="J31" s="306">
        <v>1</v>
      </c>
      <c r="K31" s="143" t="s">
        <v>31</v>
      </c>
      <c r="L31" s="306">
        <v>1</v>
      </c>
      <c r="M31" s="305" t="s">
        <v>10</v>
      </c>
      <c r="N31" s="62" t="s">
        <v>576</v>
      </c>
      <c r="R31" s="16">
        <v>1</v>
      </c>
      <c r="AB31" s="16">
        <f t="shared" si="1"/>
        <v>1</v>
      </c>
    </row>
    <row r="32" spans="2:28" ht="16.5" customHeight="1" x14ac:dyDescent="0.15">
      <c r="B32" s="16">
        <v>29</v>
      </c>
      <c r="C32" s="376"/>
      <c r="D32" s="385"/>
      <c r="E32" s="388"/>
      <c r="F32" s="388"/>
      <c r="G32" s="388"/>
      <c r="H32" s="388"/>
      <c r="I32" s="312" t="s">
        <v>236</v>
      </c>
      <c r="J32" s="313">
        <v>2</v>
      </c>
      <c r="K32" s="314" t="s">
        <v>31</v>
      </c>
      <c r="L32" s="313">
        <v>0</v>
      </c>
      <c r="M32" s="312" t="s">
        <v>36</v>
      </c>
      <c r="N32" s="43" t="s">
        <v>376</v>
      </c>
      <c r="U32" s="16">
        <v>2</v>
      </c>
      <c r="AB32" s="16">
        <f t="shared" si="1"/>
        <v>2</v>
      </c>
    </row>
    <row r="33" spans="2:28" ht="16.5" customHeight="1" x14ac:dyDescent="0.15">
      <c r="B33" s="16">
        <v>30</v>
      </c>
      <c r="C33" s="376"/>
      <c r="D33" s="385"/>
      <c r="E33" s="388"/>
      <c r="F33" s="388"/>
      <c r="G33" s="388"/>
      <c r="H33" s="388"/>
      <c r="I33" s="95" t="s">
        <v>236</v>
      </c>
      <c r="J33" s="96">
        <v>0</v>
      </c>
      <c r="K33" s="97" t="s">
        <v>31</v>
      </c>
      <c r="L33" s="96">
        <v>1</v>
      </c>
      <c r="M33" s="95" t="s">
        <v>9</v>
      </c>
      <c r="N33" s="43" t="s">
        <v>39</v>
      </c>
      <c r="AB33" s="16">
        <f t="shared" si="1"/>
        <v>0</v>
      </c>
    </row>
    <row r="34" spans="2:28" ht="16.5" customHeight="1" x14ac:dyDescent="0.15">
      <c r="B34" s="16">
        <v>31</v>
      </c>
      <c r="C34" s="376"/>
      <c r="D34" s="385"/>
      <c r="E34" s="388"/>
      <c r="F34" s="388"/>
      <c r="G34" s="388"/>
      <c r="H34" s="388"/>
      <c r="I34" s="298" t="s">
        <v>236</v>
      </c>
      <c r="J34" s="302">
        <v>0</v>
      </c>
      <c r="K34" s="162" t="s">
        <v>31</v>
      </c>
      <c r="L34" s="302">
        <v>0</v>
      </c>
      <c r="M34" s="298" t="s">
        <v>10</v>
      </c>
      <c r="N34" s="43" t="s">
        <v>39</v>
      </c>
      <c r="AB34" s="16">
        <f t="shared" si="1"/>
        <v>0</v>
      </c>
    </row>
    <row r="35" spans="2:28" ht="16.5" customHeight="1" x14ac:dyDescent="0.15">
      <c r="B35" s="16">
        <v>32</v>
      </c>
      <c r="C35" s="376"/>
      <c r="D35" s="385"/>
      <c r="E35" s="388"/>
      <c r="F35" s="388"/>
      <c r="G35" s="388"/>
      <c r="H35" s="388"/>
      <c r="I35" s="298" t="s">
        <v>187</v>
      </c>
      <c r="J35" s="302">
        <v>1</v>
      </c>
      <c r="K35" s="162" t="s">
        <v>31</v>
      </c>
      <c r="L35" s="302">
        <v>1</v>
      </c>
      <c r="M35" s="298" t="s">
        <v>10</v>
      </c>
      <c r="N35" s="43" t="s">
        <v>21</v>
      </c>
      <c r="T35" s="16">
        <v>1</v>
      </c>
      <c r="AB35" s="16">
        <f t="shared" si="1"/>
        <v>1</v>
      </c>
    </row>
    <row r="36" spans="2:28" ht="16.5" customHeight="1" x14ac:dyDescent="0.15">
      <c r="B36" s="16">
        <v>33</v>
      </c>
      <c r="C36" s="376"/>
      <c r="D36" s="385"/>
      <c r="E36" s="389"/>
      <c r="F36" s="389"/>
      <c r="G36" s="389"/>
      <c r="H36" s="389"/>
      <c r="I36" s="315" t="s">
        <v>187</v>
      </c>
      <c r="J36" s="316">
        <v>1</v>
      </c>
      <c r="K36" s="317" t="s">
        <v>31</v>
      </c>
      <c r="L36" s="316">
        <v>0</v>
      </c>
      <c r="M36" s="315" t="s">
        <v>36</v>
      </c>
      <c r="N36" s="278" t="s">
        <v>22</v>
      </c>
      <c r="U36" s="16">
        <v>1</v>
      </c>
      <c r="AB36" s="16">
        <f t="shared" si="1"/>
        <v>1</v>
      </c>
    </row>
    <row r="37" spans="2:28" ht="16.5" customHeight="1" x14ac:dyDescent="0.15">
      <c r="B37" s="16">
        <v>34</v>
      </c>
      <c r="C37" s="376">
        <v>11</v>
      </c>
      <c r="D37" s="385"/>
      <c r="E37" s="388" t="s">
        <v>65</v>
      </c>
      <c r="F37" s="388" t="s">
        <v>45</v>
      </c>
      <c r="G37" s="387" t="s">
        <v>287</v>
      </c>
      <c r="H37" s="387" t="s">
        <v>881</v>
      </c>
      <c r="I37" s="237" t="s">
        <v>52</v>
      </c>
      <c r="J37" s="313">
        <v>2</v>
      </c>
      <c r="K37" s="314" t="s">
        <v>31</v>
      </c>
      <c r="L37" s="313">
        <v>1</v>
      </c>
      <c r="M37" s="312" t="s">
        <v>36</v>
      </c>
      <c r="N37" s="43" t="s">
        <v>901</v>
      </c>
      <c r="O37" s="16">
        <v>1</v>
      </c>
      <c r="U37" s="16">
        <v>1</v>
      </c>
      <c r="AB37" s="16">
        <f t="shared" si="1"/>
        <v>2</v>
      </c>
    </row>
    <row r="38" spans="2:28" ht="16.5" customHeight="1" x14ac:dyDescent="0.15">
      <c r="B38" s="16">
        <v>35</v>
      </c>
      <c r="C38" s="376"/>
      <c r="D38" s="385"/>
      <c r="E38" s="388"/>
      <c r="F38" s="388"/>
      <c r="G38" s="388"/>
      <c r="H38" s="388"/>
      <c r="I38" s="95" t="s">
        <v>52</v>
      </c>
      <c r="J38" s="37">
        <v>0</v>
      </c>
      <c r="K38" s="38" t="s">
        <v>31</v>
      </c>
      <c r="L38" s="37">
        <v>1</v>
      </c>
      <c r="M38" s="36" t="s">
        <v>9</v>
      </c>
      <c r="N38" s="25" t="s">
        <v>39</v>
      </c>
      <c r="AB38" s="16">
        <f t="shared" si="1"/>
        <v>0</v>
      </c>
    </row>
    <row r="39" spans="2:28" ht="16.5" customHeight="1" x14ac:dyDescent="0.15">
      <c r="B39" s="16">
        <v>36</v>
      </c>
      <c r="C39" s="376"/>
      <c r="D39" s="385"/>
      <c r="E39" s="388"/>
      <c r="F39" s="388"/>
      <c r="G39" s="388"/>
      <c r="H39" s="388"/>
      <c r="I39" s="298" t="s">
        <v>52</v>
      </c>
      <c r="J39" s="123">
        <v>1</v>
      </c>
      <c r="K39" s="24" t="s">
        <v>31</v>
      </c>
      <c r="L39" s="123">
        <v>1</v>
      </c>
      <c r="M39" s="122" t="s">
        <v>10</v>
      </c>
      <c r="N39" s="58" t="s">
        <v>22</v>
      </c>
      <c r="U39" s="16">
        <v>1</v>
      </c>
      <c r="AB39" s="16">
        <f t="shared" si="1"/>
        <v>1</v>
      </c>
    </row>
    <row r="40" spans="2:28" ht="16.5" customHeight="1" x14ac:dyDescent="0.15">
      <c r="B40" s="16">
        <v>37</v>
      </c>
      <c r="C40" s="376"/>
      <c r="D40" s="385"/>
      <c r="E40" s="388"/>
      <c r="F40" s="388"/>
      <c r="G40" s="389"/>
      <c r="H40" s="389"/>
      <c r="I40" s="304" t="s">
        <v>52</v>
      </c>
      <c r="J40" s="123">
        <v>0</v>
      </c>
      <c r="K40" s="181" t="s">
        <v>31</v>
      </c>
      <c r="L40" s="123">
        <v>0</v>
      </c>
      <c r="M40" s="122" t="s">
        <v>10</v>
      </c>
      <c r="N40" s="58" t="s">
        <v>39</v>
      </c>
      <c r="AB40" s="16">
        <f t="shared" si="1"/>
        <v>0</v>
      </c>
    </row>
    <row r="41" spans="2:28" ht="16.5" customHeight="1" x14ac:dyDescent="0.15">
      <c r="B41" s="16">
        <v>38</v>
      </c>
      <c r="C41" s="376">
        <v>12</v>
      </c>
      <c r="D41" s="385"/>
      <c r="E41" s="387" t="s">
        <v>166</v>
      </c>
      <c r="F41" s="387" t="s">
        <v>45</v>
      </c>
      <c r="G41" s="387" t="s">
        <v>895</v>
      </c>
      <c r="H41" s="387" t="s">
        <v>506</v>
      </c>
      <c r="I41" s="305" t="s">
        <v>894</v>
      </c>
      <c r="J41" s="306">
        <v>1</v>
      </c>
      <c r="K41" s="143" t="s">
        <v>31</v>
      </c>
      <c r="L41" s="306">
        <v>1</v>
      </c>
      <c r="M41" s="305" t="s">
        <v>10</v>
      </c>
      <c r="N41" s="62" t="s">
        <v>22</v>
      </c>
      <c r="U41" s="16">
        <v>1</v>
      </c>
      <c r="AB41" s="16">
        <f t="shared" si="1"/>
        <v>1</v>
      </c>
    </row>
    <row r="42" spans="2:28" ht="16.5" customHeight="1" x14ac:dyDescent="0.15">
      <c r="B42" s="16">
        <v>39</v>
      </c>
      <c r="C42" s="376"/>
      <c r="D42" s="385"/>
      <c r="E42" s="388"/>
      <c r="F42" s="388"/>
      <c r="G42" s="388"/>
      <c r="H42" s="388"/>
      <c r="I42" s="33" t="s">
        <v>893</v>
      </c>
      <c r="J42" s="34">
        <v>2</v>
      </c>
      <c r="K42" s="35" t="s">
        <v>31</v>
      </c>
      <c r="L42" s="34">
        <v>0</v>
      </c>
      <c r="M42" s="33" t="s">
        <v>36</v>
      </c>
      <c r="N42" s="25" t="s">
        <v>760</v>
      </c>
      <c r="U42" s="16">
        <v>1</v>
      </c>
      <c r="X42" s="16">
        <v>1</v>
      </c>
      <c r="AB42" s="16">
        <f t="shared" si="1"/>
        <v>2</v>
      </c>
    </row>
    <row r="43" spans="2:28" ht="16.5" customHeight="1" thickBot="1" x14ac:dyDescent="0.2">
      <c r="B43" s="16">
        <v>40</v>
      </c>
      <c r="C43" s="376"/>
      <c r="D43" s="386"/>
      <c r="E43" s="400"/>
      <c r="F43" s="400"/>
      <c r="G43" s="400"/>
      <c r="H43" s="400"/>
      <c r="I43" s="154" t="s">
        <v>489</v>
      </c>
      <c r="J43" s="152">
        <v>2</v>
      </c>
      <c r="K43" s="153" t="s">
        <v>31</v>
      </c>
      <c r="L43" s="152">
        <v>1</v>
      </c>
      <c r="M43" s="154" t="s">
        <v>36</v>
      </c>
      <c r="N43" s="29" t="s">
        <v>911</v>
      </c>
      <c r="O43" s="16">
        <v>1</v>
      </c>
      <c r="R43" s="16">
        <v>1</v>
      </c>
      <c r="AB43" s="16">
        <f t="shared" si="1"/>
        <v>2</v>
      </c>
    </row>
    <row r="44" spans="2:28" ht="16.5" customHeight="1" thickTop="1" x14ac:dyDescent="0.15">
      <c r="B44" s="16">
        <v>41</v>
      </c>
      <c r="C44" s="376">
        <v>13</v>
      </c>
      <c r="D44" s="384" t="s">
        <v>917</v>
      </c>
      <c r="E44" s="373" t="s">
        <v>729</v>
      </c>
      <c r="F44" s="373" t="s">
        <v>45</v>
      </c>
      <c r="G44" s="373" t="s">
        <v>908</v>
      </c>
      <c r="H44" s="371" t="s">
        <v>915</v>
      </c>
      <c r="I44" s="307" t="s">
        <v>882</v>
      </c>
      <c r="J44" s="308">
        <v>1</v>
      </c>
      <c r="K44" s="309" t="s">
        <v>31</v>
      </c>
      <c r="L44" s="308">
        <v>4</v>
      </c>
      <c r="M44" s="307" t="s">
        <v>9</v>
      </c>
      <c r="N44" s="118" t="s">
        <v>20</v>
      </c>
      <c r="S44" s="16">
        <v>1</v>
      </c>
      <c r="AB44" s="16">
        <f t="shared" si="1"/>
        <v>1</v>
      </c>
    </row>
    <row r="45" spans="2:28" ht="16.5" customHeight="1" x14ac:dyDescent="0.15">
      <c r="B45" s="16">
        <v>42</v>
      </c>
      <c r="C45" s="376"/>
      <c r="D45" s="385"/>
      <c r="E45" s="373"/>
      <c r="F45" s="373"/>
      <c r="G45" s="373"/>
      <c r="H45" s="373"/>
      <c r="I45" s="48" t="s">
        <v>478</v>
      </c>
      <c r="J45" s="49">
        <v>0</v>
      </c>
      <c r="K45" s="50" t="s">
        <v>31</v>
      </c>
      <c r="L45" s="49">
        <v>2</v>
      </c>
      <c r="M45" s="48" t="s">
        <v>9</v>
      </c>
      <c r="N45" s="42" t="s">
        <v>39</v>
      </c>
      <c r="AB45" s="16">
        <f t="shared" si="1"/>
        <v>0</v>
      </c>
    </row>
    <row r="46" spans="2:28" ht="16.5" customHeight="1" x14ac:dyDescent="0.15">
      <c r="B46" s="16">
        <v>43</v>
      </c>
      <c r="C46" s="376"/>
      <c r="D46" s="385"/>
      <c r="E46" s="373"/>
      <c r="F46" s="373"/>
      <c r="G46" s="373"/>
      <c r="H46" s="373"/>
      <c r="I46" s="39" t="s">
        <v>883</v>
      </c>
      <c r="J46" s="40">
        <v>3</v>
      </c>
      <c r="K46" s="41" t="s">
        <v>31</v>
      </c>
      <c r="L46" s="40">
        <v>3</v>
      </c>
      <c r="M46" s="39" t="s">
        <v>10</v>
      </c>
      <c r="N46" s="42" t="s">
        <v>605</v>
      </c>
      <c r="S46" s="16">
        <v>1</v>
      </c>
      <c r="U46" s="16">
        <v>2</v>
      </c>
      <c r="AB46" s="16">
        <f t="shared" si="1"/>
        <v>3</v>
      </c>
    </row>
    <row r="47" spans="2:28" ht="16.5" customHeight="1" x14ac:dyDescent="0.15">
      <c r="B47" s="16">
        <v>44</v>
      </c>
      <c r="C47" s="376"/>
      <c r="D47" s="385"/>
      <c r="E47" s="375"/>
      <c r="F47" s="375"/>
      <c r="G47" s="375"/>
      <c r="H47" s="375"/>
      <c r="I47" s="72" t="s">
        <v>788</v>
      </c>
      <c r="J47" s="73">
        <v>2</v>
      </c>
      <c r="K47" s="74" t="s">
        <v>31</v>
      </c>
      <c r="L47" s="73">
        <v>4</v>
      </c>
      <c r="M47" s="72" t="s">
        <v>9</v>
      </c>
      <c r="N47" s="75" t="s">
        <v>751</v>
      </c>
      <c r="R47" s="16">
        <v>1</v>
      </c>
      <c r="U47" s="16">
        <v>1</v>
      </c>
      <c r="AB47" s="16">
        <f t="shared" si="1"/>
        <v>2</v>
      </c>
    </row>
    <row r="48" spans="2:28" ht="16.5" customHeight="1" x14ac:dyDescent="0.15">
      <c r="B48" s="16">
        <v>45</v>
      </c>
      <c r="C48" s="376">
        <v>14</v>
      </c>
      <c r="D48" s="385"/>
      <c r="E48" s="392" t="s">
        <v>886</v>
      </c>
      <c r="F48" s="392" t="s">
        <v>45</v>
      </c>
      <c r="G48" s="392" t="s">
        <v>908</v>
      </c>
      <c r="H48" s="402" t="s">
        <v>916</v>
      </c>
      <c r="I48" s="68" t="s">
        <v>145</v>
      </c>
      <c r="J48" s="69">
        <v>5</v>
      </c>
      <c r="K48" s="70" t="s">
        <v>31</v>
      </c>
      <c r="L48" s="69">
        <v>1</v>
      </c>
      <c r="M48" s="68" t="s">
        <v>36</v>
      </c>
      <c r="N48" s="71" t="s">
        <v>913</v>
      </c>
      <c r="S48" s="16">
        <v>1</v>
      </c>
      <c r="U48" s="16">
        <v>3</v>
      </c>
      <c r="Z48" s="16">
        <v>1</v>
      </c>
      <c r="AB48" s="16">
        <f t="shared" si="1"/>
        <v>5</v>
      </c>
    </row>
    <row r="49" spans="2:28" ht="16.5" customHeight="1" x14ac:dyDescent="0.15">
      <c r="B49" s="16">
        <v>46</v>
      </c>
      <c r="C49" s="376"/>
      <c r="D49" s="385"/>
      <c r="E49" s="373"/>
      <c r="F49" s="373"/>
      <c r="G49" s="373"/>
      <c r="H49" s="373"/>
      <c r="I49" s="48" t="s">
        <v>884</v>
      </c>
      <c r="J49" s="49">
        <v>2</v>
      </c>
      <c r="K49" s="50" t="s">
        <v>31</v>
      </c>
      <c r="L49" s="49">
        <v>4</v>
      </c>
      <c r="M49" s="48" t="s">
        <v>9</v>
      </c>
      <c r="N49" s="42" t="s">
        <v>914</v>
      </c>
      <c r="S49" s="16">
        <v>2</v>
      </c>
      <c r="AB49" s="16">
        <f t="shared" si="1"/>
        <v>2</v>
      </c>
    </row>
    <row r="50" spans="2:28" ht="16.5" customHeight="1" x14ac:dyDescent="0.15">
      <c r="B50" s="16">
        <v>47</v>
      </c>
      <c r="C50" s="376"/>
      <c r="D50" s="385"/>
      <c r="E50" s="373"/>
      <c r="F50" s="373"/>
      <c r="G50" s="373"/>
      <c r="H50" s="373"/>
      <c r="I50" s="189" t="s">
        <v>885</v>
      </c>
      <c r="J50" s="190">
        <v>1</v>
      </c>
      <c r="K50" s="191" t="s">
        <v>31</v>
      </c>
      <c r="L50" s="190">
        <v>1</v>
      </c>
      <c r="M50" s="189" t="s">
        <v>10</v>
      </c>
      <c r="N50" s="66" t="s">
        <v>576</v>
      </c>
      <c r="R50" s="16">
        <v>1</v>
      </c>
      <c r="AB50" s="16">
        <f t="shared" si="1"/>
        <v>1</v>
      </c>
    </row>
    <row r="51" spans="2:28" ht="16.5" customHeight="1" x14ac:dyDescent="0.15">
      <c r="B51" s="16">
        <v>48</v>
      </c>
      <c r="C51" s="376"/>
      <c r="D51" s="385"/>
      <c r="E51" s="375"/>
      <c r="F51" s="375"/>
      <c r="G51" s="375"/>
      <c r="H51" s="375"/>
      <c r="I51" s="72" t="s">
        <v>868</v>
      </c>
      <c r="J51" s="73">
        <v>2</v>
      </c>
      <c r="K51" s="74" t="s">
        <v>31</v>
      </c>
      <c r="L51" s="73">
        <v>4</v>
      </c>
      <c r="M51" s="72" t="s">
        <v>9</v>
      </c>
      <c r="N51" s="75" t="s">
        <v>751</v>
      </c>
      <c r="R51" s="16">
        <v>1</v>
      </c>
      <c r="U51" s="16">
        <v>1</v>
      </c>
      <c r="AB51" s="16">
        <f t="shared" si="1"/>
        <v>2</v>
      </c>
    </row>
    <row r="52" spans="2:28" ht="16.5" customHeight="1" x14ac:dyDescent="0.15">
      <c r="B52" s="16">
        <v>49</v>
      </c>
      <c r="C52" s="376">
        <v>15</v>
      </c>
      <c r="D52" s="385"/>
      <c r="E52" s="392" t="s">
        <v>793</v>
      </c>
      <c r="F52" s="392" t="s">
        <v>124</v>
      </c>
      <c r="G52" s="392" t="s">
        <v>905</v>
      </c>
      <c r="H52" s="402" t="s">
        <v>921</v>
      </c>
      <c r="I52" s="68" t="s">
        <v>909</v>
      </c>
      <c r="J52" s="69">
        <v>1</v>
      </c>
      <c r="K52" s="70" t="s">
        <v>31</v>
      </c>
      <c r="L52" s="69">
        <v>0</v>
      </c>
      <c r="M52" s="68" t="s">
        <v>36</v>
      </c>
      <c r="N52" s="71" t="s">
        <v>715</v>
      </c>
      <c r="AA52" s="16">
        <v>1</v>
      </c>
      <c r="AB52" s="16">
        <f t="shared" si="1"/>
        <v>1</v>
      </c>
    </row>
    <row r="53" spans="2:28" ht="16.5" customHeight="1" x14ac:dyDescent="0.15">
      <c r="B53" s="16">
        <v>50</v>
      </c>
      <c r="C53" s="376"/>
      <c r="D53" s="385"/>
      <c r="E53" s="373"/>
      <c r="F53" s="373"/>
      <c r="G53" s="373"/>
      <c r="H53" s="373"/>
      <c r="I53" s="51" t="s">
        <v>910</v>
      </c>
      <c r="J53" s="52">
        <v>5</v>
      </c>
      <c r="K53" s="53" t="s">
        <v>31</v>
      </c>
      <c r="L53" s="52">
        <v>0</v>
      </c>
      <c r="M53" s="51" t="s">
        <v>36</v>
      </c>
      <c r="N53" s="42" t="s">
        <v>355</v>
      </c>
      <c r="S53" s="16">
        <v>3</v>
      </c>
      <c r="U53" s="16">
        <v>2</v>
      </c>
      <c r="AB53" s="16">
        <f t="shared" si="1"/>
        <v>5</v>
      </c>
    </row>
    <row r="54" spans="2:28" ht="16.5" customHeight="1" x14ac:dyDescent="0.15">
      <c r="B54" s="16">
        <v>51</v>
      </c>
      <c r="C54" s="376"/>
      <c r="D54" s="385"/>
      <c r="E54" s="375"/>
      <c r="F54" s="375"/>
      <c r="G54" s="373"/>
      <c r="H54" s="373"/>
      <c r="I54" s="192" t="s">
        <v>682</v>
      </c>
      <c r="J54" s="193">
        <v>4</v>
      </c>
      <c r="K54" s="194" t="s">
        <v>31</v>
      </c>
      <c r="L54" s="193">
        <v>0</v>
      </c>
      <c r="M54" s="192" t="s">
        <v>36</v>
      </c>
      <c r="N54" s="75" t="s">
        <v>624</v>
      </c>
      <c r="R54" s="16">
        <v>2</v>
      </c>
      <c r="S54" s="16">
        <v>1</v>
      </c>
      <c r="U54" s="16">
        <v>1</v>
      </c>
      <c r="AB54" s="16">
        <f t="shared" si="1"/>
        <v>4</v>
      </c>
    </row>
    <row r="55" spans="2:28" ht="16.5" customHeight="1" x14ac:dyDescent="0.15">
      <c r="B55" s="16">
        <v>52</v>
      </c>
      <c r="C55" s="376">
        <v>16</v>
      </c>
      <c r="D55" s="385"/>
      <c r="E55" s="392" t="s">
        <v>902</v>
      </c>
      <c r="F55" s="392" t="s">
        <v>310</v>
      </c>
      <c r="G55" s="373"/>
      <c r="H55" s="373"/>
      <c r="I55" s="310" t="s">
        <v>918</v>
      </c>
      <c r="J55" s="311">
        <v>2</v>
      </c>
      <c r="K55" s="161" t="s">
        <v>31</v>
      </c>
      <c r="L55" s="311">
        <v>1</v>
      </c>
      <c r="M55" s="310" t="s">
        <v>36</v>
      </c>
      <c r="N55" s="118" t="s">
        <v>376</v>
      </c>
      <c r="U55" s="16">
        <v>2</v>
      </c>
      <c r="AB55" s="16">
        <f t="shared" si="1"/>
        <v>2</v>
      </c>
    </row>
    <row r="56" spans="2:28" ht="16.5" customHeight="1" x14ac:dyDescent="0.15">
      <c r="B56" s="16">
        <v>53</v>
      </c>
      <c r="C56" s="376"/>
      <c r="D56" s="385"/>
      <c r="E56" s="373"/>
      <c r="F56" s="373"/>
      <c r="G56" s="373"/>
      <c r="H56" s="373"/>
      <c r="I56" s="39" t="s">
        <v>919</v>
      </c>
      <c r="J56" s="40">
        <v>0</v>
      </c>
      <c r="K56" s="41" t="s">
        <v>31</v>
      </c>
      <c r="L56" s="40">
        <v>0</v>
      </c>
      <c r="M56" s="39" t="s">
        <v>10</v>
      </c>
      <c r="N56" s="42" t="s">
        <v>39</v>
      </c>
      <c r="AB56" s="16">
        <f t="shared" si="1"/>
        <v>0</v>
      </c>
    </row>
    <row r="57" spans="2:28" ht="16.5" customHeight="1" x14ac:dyDescent="0.15">
      <c r="B57" s="16">
        <v>54</v>
      </c>
      <c r="C57" s="376"/>
      <c r="D57" s="385"/>
      <c r="E57" s="375"/>
      <c r="F57" s="375"/>
      <c r="G57" s="375"/>
      <c r="H57" s="375"/>
      <c r="I57" s="192" t="s">
        <v>920</v>
      </c>
      <c r="J57" s="193">
        <v>3</v>
      </c>
      <c r="K57" s="194" t="s">
        <v>31</v>
      </c>
      <c r="L57" s="193">
        <v>0</v>
      </c>
      <c r="M57" s="192" t="s">
        <v>36</v>
      </c>
      <c r="N57" s="75" t="s">
        <v>590</v>
      </c>
      <c r="R57" s="16">
        <v>2</v>
      </c>
      <c r="U57" s="16">
        <v>1</v>
      </c>
      <c r="AB57" s="16">
        <f t="shared" si="1"/>
        <v>3</v>
      </c>
    </row>
    <row r="58" spans="2:28" ht="16.5" customHeight="1" x14ac:dyDescent="0.15">
      <c r="B58" s="16">
        <v>55</v>
      </c>
      <c r="C58" s="376">
        <v>17</v>
      </c>
      <c r="D58" s="385"/>
      <c r="E58" s="392" t="s">
        <v>250</v>
      </c>
      <c r="F58" s="392" t="s">
        <v>45</v>
      </c>
      <c r="G58" s="392" t="s">
        <v>942</v>
      </c>
      <c r="H58" s="402" t="s">
        <v>933</v>
      </c>
      <c r="I58" s="310" t="s">
        <v>922</v>
      </c>
      <c r="J58" s="311">
        <v>2</v>
      </c>
      <c r="K58" s="161" t="s">
        <v>31</v>
      </c>
      <c r="L58" s="311">
        <v>1</v>
      </c>
      <c r="M58" s="310" t="s">
        <v>36</v>
      </c>
      <c r="N58" s="118" t="s">
        <v>928</v>
      </c>
      <c r="R58" s="16">
        <v>1</v>
      </c>
      <c r="W58" s="16">
        <v>1</v>
      </c>
      <c r="AB58" s="16">
        <f t="shared" si="1"/>
        <v>2</v>
      </c>
    </row>
    <row r="59" spans="2:28" ht="16.5" customHeight="1" x14ac:dyDescent="0.15">
      <c r="B59" s="16">
        <v>56</v>
      </c>
      <c r="C59" s="376"/>
      <c r="D59" s="385"/>
      <c r="E59" s="373"/>
      <c r="F59" s="373"/>
      <c r="G59" s="373"/>
      <c r="H59" s="373"/>
      <c r="I59" s="51" t="s">
        <v>923</v>
      </c>
      <c r="J59" s="52">
        <v>3</v>
      </c>
      <c r="K59" s="53" t="s">
        <v>31</v>
      </c>
      <c r="L59" s="52">
        <v>1</v>
      </c>
      <c r="M59" s="51" t="s">
        <v>36</v>
      </c>
      <c r="N59" s="42" t="s">
        <v>929</v>
      </c>
      <c r="S59" s="16">
        <v>1</v>
      </c>
      <c r="W59" s="16">
        <v>2</v>
      </c>
      <c r="AB59" s="16">
        <f t="shared" si="1"/>
        <v>3</v>
      </c>
    </row>
    <row r="60" spans="2:28" ht="16.5" customHeight="1" x14ac:dyDescent="0.15">
      <c r="B60" s="16">
        <v>57</v>
      </c>
      <c r="C60" s="376"/>
      <c r="D60" s="385"/>
      <c r="E60" s="373"/>
      <c r="F60" s="373"/>
      <c r="G60" s="373"/>
      <c r="H60" s="373"/>
      <c r="I60" s="63" t="s">
        <v>924</v>
      </c>
      <c r="J60" s="64">
        <v>4</v>
      </c>
      <c r="K60" s="65" t="s">
        <v>31</v>
      </c>
      <c r="L60" s="64">
        <v>0</v>
      </c>
      <c r="M60" s="63" t="s">
        <v>36</v>
      </c>
      <c r="N60" s="66" t="s">
        <v>932</v>
      </c>
      <c r="R60" s="16">
        <v>1</v>
      </c>
      <c r="T60" s="16">
        <v>1</v>
      </c>
      <c r="W60" s="16">
        <v>1</v>
      </c>
      <c r="Y60" s="16">
        <v>1</v>
      </c>
      <c r="AB60" s="16">
        <f t="shared" si="1"/>
        <v>4</v>
      </c>
    </row>
    <row r="61" spans="2:28" ht="16.5" customHeight="1" x14ac:dyDescent="0.15">
      <c r="B61" s="16">
        <v>58</v>
      </c>
      <c r="C61" s="376">
        <v>18</v>
      </c>
      <c r="D61" s="385"/>
      <c r="E61" s="392" t="s">
        <v>89</v>
      </c>
      <c r="F61" s="392" t="s">
        <v>45</v>
      </c>
      <c r="G61" s="373"/>
      <c r="H61" s="373"/>
      <c r="I61" s="234" t="s">
        <v>925</v>
      </c>
      <c r="J61" s="235">
        <v>1</v>
      </c>
      <c r="K61" s="236" t="s">
        <v>31</v>
      </c>
      <c r="L61" s="235">
        <v>4</v>
      </c>
      <c r="M61" s="234" t="s">
        <v>9</v>
      </c>
      <c r="N61" s="71" t="s">
        <v>576</v>
      </c>
      <c r="R61" s="16">
        <v>1</v>
      </c>
      <c r="AB61" s="16">
        <f t="shared" si="1"/>
        <v>1</v>
      </c>
    </row>
    <row r="62" spans="2:28" ht="16.5" customHeight="1" x14ac:dyDescent="0.15">
      <c r="B62" s="16">
        <v>59</v>
      </c>
      <c r="C62" s="376"/>
      <c r="D62" s="385"/>
      <c r="E62" s="373"/>
      <c r="F62" s="373"/>
      <c r="G62" s="373"/>
      <c r="H62" s="373"/>
      <c r="I62" s="51" t="s">
        <v>926</v>
      </c>
      <c r="J62" s="52">
        <v>1</v>
      </c>
      <c r="K62" s="53" t="s">
        <v>31</v>
      </c>
      <c r="L62" s="52">
        <v>0</v>
      </c>
      <c r="M62" s="51" t="s">
        <v>36</v>
      </c>
      <c r="N62" s="42" t="s">
        <v>930</v>
      </c>
      <c r="O62" s="16">
        <v>1</v>
      </c>
      <c r="AB62" s="16">
        <f t="shared" si="1"/>
        <v>1</v>
      </c>
    </row>
    <row r="63" spans="2:28" ht="16.5" customHeight="1" x14ac:dyDescent="0.15">
      <c r="B63" s="16">
        <v>60</v>
      </c>
      <c r="C63" s="376"/>
      <c r="D63" s="385"/>
      <c r="E63" s="374"/>
      <c r="F63" s="374"/>
      <c r="G63" s="374"/>
      <c r="H63" s="374"/>
      <c r="I63" s="51" t="s">
        <v>927</v>
      </c>
      <c r="J63" s="52">
        <v>5</v>
      </c>
      <c r="K63" s="53" t="s">
        <v>31</v>
      </c>
      <c r="L63" s="52">
        <v>1</v>
      </c>
      <c r="M63" s="51" t="s">
        <v>36</v>
      </c>
      <c r="N63" s="42" t="s">
        <v>931</v>
      </c>
      <c r="R63" s="16">
        <v>2</v>
      </c>
      <c r="S63" s="16">
        <v>1</v>
      </c>
      <c r="T63" s="16">
        <v>1</v>
      </c>
      <c r="X63" s="16">
        <v>1</v>
      </c>
      <c r="AB63" s="16">
        <f t="shared" si="1"/>
        <v>5</v>
      </c>
    </row>
    <row r="64" spans="2:28" ht="16.5" customHeight="1" x14ac:dyDescent="0.15">
      <c r="B64" s="16">
        <v>61</v>
      </c>
      <c r="C64" s="376">
        <v>19</v>
      </c>
      <c r="D64" s="385"/>
      <c r="E64" s="390" t="s">
        <v>466</v>
      </c>
      <c r="F64" s="390" t="s">
        <v>45</v>
      </c>
      <c r="G64" s="390" t="s">
        <v>943</v>
      </c>
      <c r="H64" s="429" t="s">
        <v>939</v>
      </c>
      <c r="I64" s="51" t="s">
        <v>934</v>
      </c>
      <c r="J64" s="52">
        <v>4</v>
      </c>
      <c r="K64" s="53" t="s">
        <v>31</v>
      </c>
      <c r="L64" s="52">
        <v>0</v>
      </c>
      <c r="M64" s="51" t="s">
        <v>36</v>
      </c>
      <c r="N64" s="42" t="s">
        <v>614</v>
      </c>
      <c r="R64" s="16">
        <v>2</v>
      </c>
      <c r="U64" s="16">
        <v>2</v>
      </c>
      <c r="AB64" s="16">
        <f t="shared" si="1"/>
        <v>4</v>
      </c>
    </row>
    <row r="65" spans="2:28" ht="16.5" customHeight="1" x14ac:dyDescent="0.15">
      <c r="B65" s="16">
        <v>62</v>
      </c>
      <c r="C65" s="376"/>
      <c r="D65" s="385"/>
      <c r="E65" s="373"/>
      <c r="F65" s="373"/>
      <c r="G65" s="373"/>
      <c r="H65" s="373"/>
      <c r="I65" s="51" t="s">
        <v>935</v>
      </c>
      <c r="J65" s="52">
        <v>10</v>
      </c>
      <c r="K65" s="53" t="s">
        <v>31</v>
      </c>
      <c r="L65" s="52">
        <v>0</v>
      </c>
      <c r="M65" s="51" t="s">
        <v>36</v>
      </c>
      <c r="N65" s="42" t="s">
        <v>937</v>
      </c>
      <c r="P65" s="16">
        <v>1</v>
      </c>
      <c r="R65" s="16">
        <v>1</v>
      </c>
      <c r="S65" s="16">
        <v>1</v>
      </c>
      <c r="U65" s="16">
        <v>7</v>
      </c>
      <c r="AB65" s="16">
        <f t="shared" si="1"/>
        <v>10</v>
      </c>
    </row>
    <row r="66" spans="2:28" ht="16.5" customHeight="1" x14ac:dyDescent="0.15">
      <c r="B66" s="16">
        <v>63</v>
      </c>
      <c r="C66" s="376"/>
      <c r="D66" s="385"/>
      <c r="E66" s="375"/>
      <c r="F66" s="375"/>
      <c r="G66" s="373"/>
      <c r="H66" s="373"/>
      <c r="I66" s="192" t="s">
        <v>364</v>
      </c>
      <c r="J66" s="193">
        <v>5</v>
      </c>
      <c r="K66" s="194" t="s">
        <v>31</v>
      </c>
      <c r="L66" s="193">
        <v>3</v>
      </c>
      <c r="M66" s="192" t="s">
        <v>36</v>
      </c>
      <c r="N66" s="75" t="s">
        <v>938</v>
      </c>
      <c r="R66" s="16">
        <v>1</v>
      </c>
      <c r="S66" s="16">
        <v>1</v>
      </c>
      <c r="U66" s="16">
        <v>3</v>
      </c>
      <c r="AB66" s="16">
        <f t="shared" si="1"/>
        <v>5</v>
      </c>
    </row>
    <row r="67" spans="2:28" ht="16.5" customHeight="1" x14ac:dyDescent="0.15">
      <c r="B67" s="16">
        <v>64</v>
      </c>
      <c r="C67" s="376">
        <v>20</v>
      </c>
      <c r="D67" s="385"/>
      <c r="E67" s="373" t="s">
        <v>399</v>
      </c>
      <c r="F67" s="373" t="s">
        <v>45</v>
      </c>
      <c r="G67" s="373"/>
      <c r="H67" s="373"/>
      <c r="I67" s="307" t="s">
        <v>871</v>
      </c>
      <c r="J67" s="308">
        <v>0</v>
      </c>
      <c r="K67" s="309" t="s">
        <v>31</v>
      </c>
      <c r="L67" s="308">
        <v>1</v>
      </c>
      <c r="M67" s="307" t="s">
        <v>9</v>
      </c>
      <c r="N67" s="118" t="s">
        <v>39</v>
      </c>
      <c r="AB67" s="16">
        <f t="shared" si="1"/>
        <v>0</v>
      </c>
    </row>
    <row r="68" spans="2:28" ht="16.5" customHeight="1" x14ac:dyDescent="0.15">
      <c r="B68" s="16">
        <v>65</v>
      </c>
      <c r="C68" s="376"/>
      <c r="D68" s="385"/>
      <c r="E68" s="373"/>
      <c r="F68" s="373"/>
      <c r="G68" s="373"/>
      <c r="H68" s="373"/>
      <c r="I68" s="51" t="s">
        <v>313</v>
      </c>
      <c r="J68" s="52">
        <v>6</v>
      </c>
      <c r="K68" s="53" t="s">
        <v>31</v>
      </c>
      <c r="L68" s="52">
        <v>0</v>
      </c>
      <c r="M68" s="51" t="s">
        <v>36</v>
      </c>
      <c r="N68" s="42" t="s">
        <v>940</v>
      </c>
      <c r="R68" s="16">
        <v>1</v>
      </c>
      <c r="S68" s="16">
        <v>1</v>
      </c>
      <c r="U68" s="16">
        <v>3</v>
      </c>
      <c r="X68" s="16">
        <v>1</v>
      </c>
      <c r="AB68" s="16">
        <f t="shared" si="1"/>
        <v>6</v>
      </c>
    </row>
    <row r="69" spans="2:28" ht="16.5" customHeight="1" thickBot="1" x14ac:dyDescent="0.2">
      <c r="B69" s="16">
        <v>66</v>
      </c>
      <c r="C69" s="376"/>
      <c r="D69" s="386"/>
      <c r="E69" s="391"/>
      <c r="F69" s="391"/>
      <c r="G69" s="391"/>
      <c r="H69" s="391"/>
      <c r="I69" s="318" t="s">
        <v>936</v>
      </c>
      <c r="J69" s="319">
        <v>2</v>
      </c>
      <c r="K69" s="320" t="s">
        <v>31</v>
      </c>
      <c r="L69" s="319">
        <v>2</v>
      </c>
      <c r="M69" s="318" t="s">
        <v>10</v>
      </c>
      <c r="N69" s="171" t="s">
        <v>544</v>
      </c>
      <c r="R69" s="16">
        <v>1</v>
      </c>
      <c r="S69" s="16">
        <v>1</v>
      </c>
      <c r="AB69" s="16">
        <f t="shared" si="1"/>
        <v>2</v>
      </c>
    </row>
    <row r="70" spans="2:28" ht="16.5" customHeight="1" thickTop="1" x14ac:dyDescent="0.15">
      <c r="B70" s="16">
        <v>67</v>
      </c>
      <c r="C70" s="376">
        <v>21</v>
      </c>
      <c r="D70" s="384" t="s">
        <v>175</v>
      </c>
      <c r="E70" s="401" t="s">
        <v>297</v>
      </c>
      <c r="F70" s="401" t="s">
        <v>45</v>
      </c>
      <c r="G70" s="401" t="s">
        <v>941</v>
      </c>
      <c r="H70" s="401" t="s">
        <v>552</v>
      </c>
      <c r="I70" s="84" t="s">
        <v>535</v>
      </c>
      <c r="J70" s="85">
        <v>2</v>
      </c>
      <c r="K70" s="86" t="s">
        <v>31</v>
      </c>
      <c r="L70" s="85">
        <v>1</v>
      </c>
      <c r="M70" s="84" t="s">
        <v>36</v>
      </c>
      <c r="N70" s="76" t="s">
        <v>270</v>
      </c>
      <c r="T70" s="16">
        <v>1</v>
      </c>
      <c r="U70" s="16">
        <v>1</v>
      </c>
      <c r="AB70" s="16">
        <f t="shared" si="1"/>
        <v>2</v>
      </c>
    </row>
    <row r="71" spans="2:28" ht="16.5" customHeight="1" x14ac:dyDescent="0.15">
      <c r="B71" s="16">
        <v>68</v>
      </c>
      <c r="C71" s="376"/>
      <c r="D71" s="385"/>
      <c r="E71" s="428"/>
      <c r="F71" s="428"/>
      <c r="G71" s="428"/>
      <c r="H71" s="428"/>
      <c r="I71" s="155" t="s">
        <v>487</v>
      </c>
      <c r="J71" s="156">
        <v>1</v>
      </c>
      <c r="K71" s="157" t="s">
        <v>31</v>
      </c>
      <c r="L71" s="156">
        <v>4</v>
      </c>
      <c r="M71" s="155" t="s">
        <v>9</v>
      </c>
      <c r="N71" s="77" t="s">
        <v>22</v>
      </c>
      <c r="U71" s="16">
        <v>1</v>
      </c>
      <c r="AB71" s="16">
        <f t="shared" si="1"/>
        <v>1</v>
      </c>
    </row>
    <row r="72" spans="2:28" ht="16.5" customHeight="1" x14ac:dyDescent="0.15">
      <c r="B72" s="16">
        <v>69</v>
      </c>
      <c r="C72" s="376">
        <v>22</v>
      </c>
      <c r="D72" s="385"/>
      <c r="E72" s="378" t="s">
        <v>205</v>
      </c>
      <c r="F72" s="378" t="s">
        <v>45</v>
      </c>
      <c r="G72" s="378" t="s">
        <v>945</v>
      </c>
      <c r="H72" s="378" t="s">
        <v>944</v>
      </c>
      <c r="I72" s="92" t="s">
        <v>946</v>
      </c>
      <c r="J72" s="93">
        <v>3</v>
      </c>
      <c r="K72" s="94" t="s">
        <v>31</v>
      </c>
      <c r="L72" s="93">
        <v>1</v>
      </c>
      <c r="M72" s="92" t="s">
        <v>36</v>
      </c>
      <c r="N72" s="90" t="s">
        <v>948</v>
      </c>
      <c r="P72" s="16">
        <v>1</v>
      </c>
      <c r="U72" s="16">
        <v>2</v>
      </c>
      <c r="AB72" s="16">
        <f t="shared" si="1"/>
        <v>3</v>
      </c>
    </row>
    <row r="73" spans="2:28" ht="16.5" customHeight="1" x14ac:dyDescent="0.15">
      <c r="B73" s="16">
        <v>70</v>
      </c>
      <c r="C73" s="376"/>
      <c r="D73" s="385"/>
      <c r="E73" s="428"/>
      <c r="F73" s="428"/>
      <c r="G73" s="428"/>
      <c r="H73" s="428"/>
      <c r="I73" s="87" t="s">
        <v>947</v>
      </c>
      <c r="J73" s="88">
        <v>3</v>
      </c>
      <c r="K73" s="89" t="s">
        <v>31</v>
      </c>
      <c r="L73" s="88">
        <v>0</v>
      </c>
      <c r="M73" s="87" t="s">
        <v>36</v>
      </c>
      <c r="N73" s="77" t="s">
        <v>949</v>
      </c>
      <c r="S73" s="16">
        <v>1</v>
      </c>
      <c r="U73" s="16">
        <v>1</v>
      </c>
      <c r="X73" s="16">
        <v>1</v>
      </c>
      <c r="AB73" s="16">
        <f t="shared" si="1"/>
        <v>3</v>
      </c>
    </row>
    <row r="74" spans="2:28" ht="16.5" customHeight="1" x14ac:dyDescent="0.15">
      <c r="B74" s="16">
        <v>71</v>
      </c>
      <c r="C74" s="376">
        <v>23</v>
      </c>
      <c r="D74" s="385"/>
      <c r="E74" s="387" t="s">
        <v>121</v>
      </c>
      <c r="F74" s="387" t="s">
        <v>45</v>
      </c>
      <c r="G74" s="387" t="s">
        <v>950</v>
      </c>
      <c r="H74" s="387" t="s">
        <v>951</v>
      </c>
      <c r="I74" s="59" t="s">
        <v>187</v>
      </c>
      <c r="J74" s="60">
        <v>1</v>
      </c>
      <c r="K74" s="61" t="s">
        <v>31</v>
      </c>
      <c r="L74" s="60">
        <v>2</v>
      </c>
      <c r="M74" s="59" t="s">
        <v>9</v>
      </c>
      <c r="N74" s="62" t="s">
        <v>21</v>
      </c>
      <c r="T74" s="16">
        <v>1</v>
      </c>
      <c r="AB74" s="16">
        <f t="shared" si="1"/>
        <v>1</v>
      </c>
    </row>
    <row r="75" spans="2:28" ht="16.5" customHeight="1" x14ac:dyDescent="0.15">
      <c r="B75" s="16">
        <v>72</v>
      </c>
      <c r="C75" s="376"/>
      <c r="D75" s="385"/>
      <c r="E75" s="388"/>
      <c r="F75" s="388"/>
      <c r="G75" s="388"/>
      <c r="H75" s="388"/>
      <c r="I75" s="33" t="s">
        <v>583</v>
      </c>
      <c r="J75" s="34">
        <v>3</v>
      </c>
      <c r="K75" s="35" t="s">
        <v>31</v>
      </c>
      <c r="L75" s="34">
        <v>2</v>
      </c>
      <c r="M75" s="33" t="s">
        <v>36</v>
      </c>
      <c r="N75" s="25" t="s">
        <v>615</v>
      </c>
      <c r="R75" s="16">
        <v>1</v>
      </c>
      <c r="S75" s="16">
        <v>1</v>
      </c>
      <c r="T75" s="16">
        <v>1</v>
      </c>
      <c r="AB75" s="16">
        <f t="shared" si="1"/>
        <v>3</v>
      </c>
    </row>
    <row r="76" spans="2:28" ht="16.5" customHeight="1" x14ac:dyDescent="0.15">
      <c r="B76" s="16">
        <v>73</v>
      </c>
      <c r="C76" s="376"/>
      <c r="D76" s="385"/>
      <c r="E76" s="388"/>
      <c r="F76" s="388"/>
      <c r="G76" s="388"/>
      <c r="H76" s="388"/>
      <c r="I76" s="22" t="s">
        <v>215</v>
      </c>
      <c r="J76" s="23">
        <v>2</v>
      </c>
      <c r="K76" s="24" t="s">
        <v>31</v>
      </c>
      <c r="L76" s="23">
        <v>2</v>
      </c>
      <c r="M76" s="22" t="s">
        <v>10</v>
      </c>
      <c r="N76" s="25" t="s">
        <v>544</v>
      </c>
      <c r="R76" s="16">
        <v>1</v>
      </c>
      <c r="S76" s="16">
        <v>1</v>
      </c>
      <c r="AB76" s="16">
        <f t="shared" si="1"/>
        <v>2</v>
      </c>
    </row>
    <row r="77" spans="2:28" ht="16.5" customHeight="1" x14ac:dyDescent="0.15">
      <c r="B77" s="16">
        <v>74</v>
      </c>
      <c r="C77" s="376"/>
      <c r="D77" s="385"/>
      <c r="E77" s="389"/>
      <c r="F77" s="389"/>
      <c r="G77" s="389"/>
      <c r="H77" s="389"/>
      <c r="I77" s="108" t="s">
        <v>236</v>
      </c>
      <c r="J77" s="109">
        <v>2</v>
      </c>
      <c r="K77" s="110" t="s">
        <v>31</v>
      </c>
      <c r="L77" s="109">
        <v>1</v>
      </c>
      <c r="M77" s="108" t="s">
        <v>36</v>
      </c>
      <c r="N77" s="111" t="s">
        <v>952</v>
      </c>
      <c r="T77" s="16">
        <v>1</v>
      </c>
      <c r="V77" s="16">
        <v>1</v>
      </c>
      <c r="AB77" s="16">
        <f t="shared" si="1"/>
        <v>2</v>
      </c>
    </row>
    <row r="78" spans="2:28" ht="16.5" customHeight="1" x14ac:dyDescent="0.15">
      <c r="B78" s="16">
        <v>75</v>
      </c>
      <c r="C78" s="376">
        <v>24</v>
      </c>
      <c r="D78" s="385"/>
      <c r="E78" s="373" t="s">
        <v>65</v>
      </c>
      <c r="F78" s="373" t="s">
        <v>45</v>
      </c>
      <c r="G78" s="373" t="s">
        <v>483</v>
      </c>
      <c r="H78" s="371" t="s">
        <v>957</v>
      </c>
      <c r="I78" s="310" t="s">
        <v>953</v>
      </c>
      <c r="J78" s="311">
        <v>4</v>
      </c>
      <c r="K78" s="161" t="s">
        <v>31</v>
      </c>
      <c r="L78" s="311">
        <v>1</v>
      </c>
      <c r="M78" s="310" t="s">
        <v>36</v>
      </c>
      <c r="N78" s="118" t="s">
        <v>958</v>
      </c>
      <c r="R78" s="16">
        <v>3</v>
      </c>
      <c r="U78" s="16">
        <v>1</v>
      </c>
      <c r="AB78" s="16">
        <f t="shared" si="1"/>
        <v>4</v>
      </c>
    </row>
    <row r="79" spans="2:28" ht="16.5" customHeight="1" x14ac:dyDescent="0.15">
      <c r="B79" s="16">
        <v>76</v>
      </c>
      <c r="C79" s="376"/>
      <c r="D79" s="385"/>
      <c r="E79" s="373"/>
      <c r="F79" s="373"/>
      <c r="G79" s="373"/>
      <c r="H79" s="373"/>
      <c r="I79" s="48" t="s">
        <v>954</v>
      </c>
      <c r="J79" s="49">
        <v>1</v>
      </c>
      <c r="K79" s="50" t="s">
        <v>31</v>
      </c>
      <c r="L79" s="49">
        <v>3</v>
      </c>
      <c r="M79" s="307" t="s">
        <v>9</v>
      </c>
      <c r="N79" s="42" t="s">
        <v>22</v>
      </c>
      <c r="U79" s="16">
        <v>1</v>
      </c>
      <c r="AB79" s="16">
        <f t="shared" si="1"/>
        <v>1</v>
      </c>
    </row>
    <row r="80" spans="2:28" ht="16.5" customHeight="1" x14ac:dyDescent="0.15">
      <c r="B80" s="16">
        <v>77</v>
      </c>
      <c r="C80" s="376"/>
      <c r="D80" s="385"/>
      <c r="E80" s="373"/>
      <c r="F80" s="373"/>
      <c r="G80" s="373"/>
      <c r="H80" s="373"/>
      <c r="I80" s="48" t="s">
        <v>956</v>
      </c>
      <c r="J80" s="49">
        <v>0</v>
      </c>
      <c r="K80" s="50" t="s">
        <v>31</v>
      </c>
      <c r="L80" s="49">
        <v>3</v>
      </c>
      <c r="M80" s="307" t="s">
        <v>9</v>
      </c>
      <c r="N80" s="42" t="s">
        <v>39</v>
      </c>
      <c r="AB80" s="16">
        <f t="shared" si="1"/>
        <v>0</v>
      </c>
    </row>
    <row r="81" spans="2:28" ht="16.5" customHeight="1" thickBot="1" x14ac:dyDescent="0.2">
      <c r="B81" s="16">
        <v>78</v>
      </c>
      <c r="C81" s="376"/>
      <c r="D81" s="386"/>
      <c r="E81" s="391"/>
      <c r="F81" s="391"/>
      <c r="G81" s="391"/>
      <c r="H81" s="391"/>
      <c r="I81" s="168" t="s">
        <v>955</v>
      </c>
      <c r="J81" s="169">
        <v>3</v>
      </c>
      <c r="K81" s="170" t="s">
        <v>31</v>
      </c>
      <c r="L81" s="169">
        <v>0</v>
      </c>
      <c r="M81" s="168" t="s">
        <v>36</v>
      </c>
      <c r="N81" s="171" t="s">
        <v>520</v>
      </c>
      <c r="U81" s="16">
        <v>3</v>
      </c>
      <c r="AB81" s="16">
        <f t="shared" si="1"/>
        <v>3</v>
      </c>
    </row>
    <row r="82" spans="2:28" ht="16.5" customHeight="1" thickTop="1" x14ac:dyDescent="0.15">
      <c r="B82" s="16">
        <v>79</v>
      </c>
      <c r="C82" s="376">
        <v>25</v>
      </c>
      <c r="D82" s="384" t="s">
        <v>195</v>
      </c>
      <c r="E82" s="399" t="s">
        <v>50</v>
      </c>
      <c r="F82" s="399" t="s">
        <v>310</v>
      </c>
      <c r="G82" s="399" t="s">
        <v>959</v>
      </c>
      <c r="H82" s="399" t="s">
        <v>951</v>
      </c>
      <c r="I82" s="145" t="s">
        <v>960</v>
      </c>
      <c r="J82" s="146">
        <v>6</v>
      </c>
      <c r="K82" s="32" t="s">
        <v>31</v>
      </c>
      <c r="L82" s="146">
        <v>1</v>
      </c>
      <c r="M82" s="145" t="s">
        <v>36</v>
      </c>
      <c r="N82" s="147" t="s">
        <v>962</v>
      </c>
      <c r="R82" s="16">
        <v>3</v>
      </c>
      <c r="S82" s="16">
        <v>2</v>
      </c>
      <c r="U82" s="16">
        <v>1</v>
      </c>
      <c r="AB82" s="16">
        <f t="shared" si="1"/>
        <v>6</v>
      </c>
    </row>
    <row r="83" spans="2:28" ht="16.5" customHeight="1" x14ac:dyDescent="0.15">
      <c r="B83" s="16">
        <v>80</v>
      </c>
      <c r="C83" s="376"/>
      <c r="D83" s="385"/>
      <c r="E83" s="388"/>
      <c r="F83" s="388"/>
      <c r="G83" s="388"/>
      <c r="H83" s="388"/>
      <c r="I83" s="36" t="s">
        <v>961</v>
      </c>
      <c r="J83" s="37">
        <v>2</v>
      </c>
      <c r="K83" s="38" t="s">
        <v>31</v>
      </c>
      <c r="L83" s="37">
        <v>3</v>
      </c>
      <c r="M83" s="36" t="s">
        <v>9</v>
      </c>
      <c r="N83" s="25" t="s">
        <v>751</v>
      </c>
      <c r="R83" s="16">
        <v>1</v>
      </c>
      <c r="U83" s="16">
        <v>1</v>
      </c>
      <c r="AB83" s="16">
        <f t="shared" si="1"/>
        <v>2</v>
      </c>
    </row>
    <row r="84" spans="2:28" ht="16.5" customHeight="1" x14ac:dyDescent="0.15">
      <c r="B84" s="16">
        <v>81</v>
      </c>
      <c r="C84" s="376"/>
      <c r="D84" s="385"/>
      <c r="E84" s="389"/>
      <c r="F84" s="389"/>
      <c r="G84" s="389"/>
      <c r="H84" s="389"/>
      <c r="I84" s="127" t="s">
        <v>187</v>
      </c>
      <c r="J84" s="128">
        <v>0</v>
      </c>
      <c r="K84" s="129" t="s">
        <v>31</v>
      </c>
      <c r="L84" s="128">
        <v>0</v>
      </c>
      <c r="M84" s="127" t="s">
        <v>10</v>
      </c>
      <c r="N84" s="111" t="s">
        <v>39</v>
      </c>
      <c r="AB84" s="16">
        <f t="shared" si="1"/>
        <v>0</v>
      </c>
    </row>
    <row r="85" spans="2:28" ht="16.5" customHeight="1" x14ac:dyDescent="0.15">
      <c r="B85" s="16">
        <v>82</v>
      </c>
      <c r="C85" s="376">
        <v>26</v>
      </c>
      <c r="D85" s="385"/>
      <c r="E85" s="378" t="s">
        <v>147</v>
      </c>
      <c r="F85" s="378" t="s">
        <v>124</v>
      </c>
      <c r="G85" s="378" t="s">
        <v>45</v>
      </c>
      <c r="H85" s="378" t="s">
        <v>965</v>
      </c>
      <c r="I85" s="105" t="s">
        <v>963</v>
      </c>
      <c r="J85" s="106">
        <v>1</v>
      </c>
      <c r="K85" s="107" t="s">
        <v>31</v>
      </c>
      <c r="L85" s="106">
        <v>1</v>
      </c>
      <c r="M85" s="105" t="s">
        <v>10</v>
      </c>
      <c r="N85" s="67" t="s">
        <v>20</v>
      </c>
      <c r="S85" s="16">
        <v>1</v>
      </c>
      <c r="AB85" s="16">
        <f t="shared" si="1"/>
        <v>1</v>
      </c>
    </row>
    <row r="86" spans="2:28" ht="16.5" customHeight="1" x14ac:dyDescent="0.15">
      <c r="B86" s="16">
        <v>83</v>
      </c>
      <c r="C86" s="376"/>
      <c r="D86" s="385"/>
      <c r="E86" s="431"/>
      <c r="F86" s="431"/>
      <c r="G86" s="431"/>
      <c r="H86" s="431"/>
      <c r="I86" s="78" t="s">
        <v>964</v>
      </c>
      <c r="J86" s="79">
        <v>2</v>
      </c>
      <c r="K86" s="80" t="s">
        <v>31</v>
      </c>
      <c r="L86" s="79">
        <v>1</v>
      </c>
      <c r="M86" s="78" t="s">
        <v>36</v>
      </c>
      <c r="N86" s="67" t="s">
        <v>968</v>
      </c>
      <c r="W86" s="16">
        <v>1</v>
      </c>
      <c r="X86" s="16">
        <v>1</v>
      </c>
      <c r="AB86" s="16">
        <f t="shared" si="1"/>
        <v>2</v>
      </c>
    </row>
    <row r="87" spans="2:28" ht="16.5" customHeight="1" x14ac:dyDescent="0.15">
      <c r="B87" s="16">
        <v>84</v>
      </c>
      <c r="C87" s="376">
        <v>27</v>
      </c>
      <c r="D87" s="385"/>
      <c r="E87" s="430" t="s">
        <v>304</v>
      </c>
      <c r="F87" s="430" t="s">
        <v>967</v>
      </c>
      <c r="G87" s="430" t="s">
        <v>908</v>
      </c>
      <c r="H87" s="430" t="s">
        <v>966</v>
      </c>
      <c r="I87" s="95" t="s">
        <v>868</v>
      </c>
      <c r="J87" s="96">
        <v>0</v>
      </c>
      <c r="K87" s="97" t="s">
        <v>31</v>
      </c>
      <c r="L87" s="96">
        <v>5</v>
      </c>
      <c r="M87" s="95" t="s">
        <v>9</v>
      </c>
      <c r="N87" s="43" t="s">
        <v>39</v>
      </c>
      <c r="AB87" s="16">
        <f t="shared" si="1"/>
        <v>0</v>
      </c>
    </row>
    <row r="88" spans="2:28" ht="16.5" customHeight="1" x14ac:dyDescent="0.15">
      <c r="B88" s="16">
        <v>85</v>
      </c>
      <c r="C88" s="376"/>
      <c r="D88" s="385"/>
      <c r="E88" s="388"/>
      <c r="F88" s="388"/>
      <c r="G88" s="388"/>
      <c r="H88" s="388"/>
      <c r="I88" s="95" t="s">
        <v>868</v>
      </c>
      <c r="J88" s="96">
        <v>1</v>
      </c>
      <c r="K88" s="97" t="s">
        <v>31</v>
      </c>
      <c r="L88" s="96">
        <v>2</v>
      </c>
      <c r="M88" s="95" t="s">
        <v>9</v>
      </c>
      <c r="N88" s="43" t="s">
        <v>20</v>
      </c>
      <c r="S88" s="16">
        <v>1</v>
      </c>
      <c r="AB88" s="16">
        <f t="shared" si="1"/>
        <v>1</v>
      </c>
    </row>
    <row r="89" spans="2:28" ht="16.5" customHeight="1" thickBot="1" x14ac:dyDescent="0.2">
      <c r="B89" s="16">
        <v>86</v>
      </c>
      <c r="C89" s="376"/>
      <c r="D89" s="386"/>
      <c r="E89" s="400"/>
      <c r="F89" s="400"/>
      <c r="G89" s="400"/>
      <c r="H89" s="400"/>
      <c r="I89" s="321" t="s">
        <v>868</v>
      </c>
      <c r="J89" s="322">
        <v>0</v>
      </c>
      <c r="K89" s="323" t="s">
        <v>31</v>
      </c>
      <c r="L89" s="322">
        <v>6</v>
      </c>
      <c r="M89" s="321" t="s">
        <v>9</v>
      </c>
      <c r="N89" s="209" t="s">
        <v>39</v>
      </c>
      <c r="AB89" s="16">
        <f t="shared" si="1"/>
        <v>0</v>
      </c>
    </row>
    <row r="90" spans="2:28" ht="16.5" customHeight="1" thickTop="1" x14ac:dyDescent="0.15">
      <c r="B90" s="16">
        <v>87</v>
      </c>
      <c r="C90" s="376">
        <v>28</v>
      </c>
      <c r="D90" s="384" t="s">
        <v>265</v>
      </c>
      <c r="E90" s="401" t="s">
        <v>121</v>
      </c>
      <c r="F90" s="401" t="s">
        <v>45</v>
      </c>
      <c r="G90" s="401" t="s">
        <v>969</v>
      </c>
      <c r="H90" s="401" t="s">
        <v>965</v>
      </c>
      <c r="I90" s="84" t="s">
        <v>880</v>
      </c>
      <c r="J90" s="85">
        <v>2</v>
      </c>
      <c r="K90" s="86" t="s">
        <v>31</v>
      </c>
      <c r="L90" s="85">
        <v>0</v>
      </c>
      <c r="M90" s="84" t="s">
        <v>36</v>
      </c>
      <c r="N90" s="76" t="s">
        <v>544</v>
      </c>
      <c r="R90" s="16">
        <v>1</v>
      </c>
      <c r="S90" s="16">
        <v>1</v>
      </c>
      <c r="AB90" s="16">
        <f t="shared" si="1"/>
        <v>2</v>
      </c>
    </row>
    <row r="91" spans="2:28" ht="16.5" customHeight="1" x14ac:dyDescent="0.15">
      <c r="B91" s="16">
        <v>88</v>
      </c>
      <c r="C91" s="376"/>
      <c r="D91" s="385"/>
      <c r="E91" s="398"/>
      <c r="F91" s="398"/>
      <c r="G91" s="398"/>
      <c r="H91" s="398"/>
      <c r="I91" s="131" t="s">
        <v>52</v>
      </c>
      <c r="J91" s="132">
        <v>5</v>
      </c>
      <c r="K91" s="185" t="s">
        <v>31</v>
      </c>
      <c r="L91" s="132">
        <v>1</v>
      </c>
      <c r="M91" s="131" t="s">
        <v>36</v>
      </c>
      <c r="N91" s="130" t="s">
        <v>970</v>
      </c>
      <c r="R91" s="16">
        <v>2</v>
      </c>
      <c r="S91" s="16">
        <v>1</v>
      </c>
      <c r="U91" s="16">
        <v>1</v>
      </c>
      <c r="Y91" s="16">
        <v>1</v>
      </c>
      <c r="AB91" s="16">
        <f t="shared" si="1"/>
        <v>5</v>
      </c>
    </row>
    <row r="92" spans="2:28" ht="16.5" customHeight="1" x14ac:dyDescent="0.15">
      <c r="B92" s="16">
        <v>89</v>
      </c>
      <c r="C92" s="376">
        <v>29</v>
      </c>
      <c r="D92" s="385"/>
      <c r="E92" s="387" t="s">
        <v>184</v>
      </c>
      <c r="F92" s="387" t="s">
        <v>45</v>
      </c>
      <c r="G92" s="387" t="s">
        <v>972</v>
      </c>
      <c r="H92" s="387" t="s">
        <v>971</v>
      </c>
      <c r="I92" s="237" t="s">
        <v>104</v>
      </c>
      <c r="J92" s="238">
        <v>1</v>
      </c>
      <c r="K92" s="150" t="s">
        <v>31</v>
      </c>
      <c r="L92" s="238">
        <v>0</v>
      </c>
      <c r="M92" s="237" t="s">
        <v>36</v>
      </c>
      <c r="N92" s="62" t="s">
        <v>20</v>
      </c>
      <c r="S92" s="16">
        <v>1</v>
      </c>
      <c r="AB92" s="16">
        <f t="shared" si="1"/>
        <v>1</v>
      </c>
    </row>
    <row r="93" spans="2:28" ht="16.5" customHeight="1" x14ac:dyDescent="0.15">
      <c r="B93" s="16">
        <v>90</v>
      </c>
      <c r="C93" s="376"/>
      <c r="D93" s="385"/>
      <c r="E93" s="388"/>
      <c r="F93" s="388"/>
      <c r="G93" s="388"/>
      <c r="H93" s="388"/>
      <c r="I93" s="95" t="s">
        <v>285</v>
      </c>
      <c r="J93" s="96">
        <v>0</v>
      </c>
      <c r="K93" s="97" t="s">
        <v>31</v>
      </c>
      <c r="L93" s="96">
        <v>2</v>
      </c>
      <c r="M93" s="95" t="s">
        <v>9</v>
      </c>
      <c r="N93" s="43" t="s">
        <v>39</v>
      </c>
      <c r="AB93" s="16">
        <f t="shared" si="1"/>
        <v>0</v>
      </c>
    </row>
    <row r="94" spans="2:28" ht="16.5" customHeight="1" x14ac:dyDescent="0.15">
      <c r="B94" s="16">
        <v>91</v>
      </c>
      <c r="C94" s="376"/>
      <c r="D94" s="385"/>
      <c r="E94" s="388"/>
      <c r="F94" s="388"/>
      <c r="G94" s="388"/>
      <c r="H94" s="388"/>
      <c r="I94" s="298" t="s">
        <v>973</v>
      </c>
      <c r="J94" s="302">
        <v>0</v>
      </c>
      <c r="K94" s="162" t="s">
        <v>31</v>
      </c>
      <c r="L94" s="302">
        <v>0</v>
      </c>
      <c r="M94" s="298" t="s">
        <v>10</v>
      </c>
      <c r="N94" s="43" t="s">
        <v>39</v>
      </c>
      <c r="AB94" s="16">
        <f t="shared" si="1"/>
        <v>0</v>
      </c>
    </row>
    <row r="95" spans="2:28" ht="16.5" customHeight="1" x14ac:dyDescent="0.15">
      <c r="B95" s="16">
        <v>92</v>
      </c>
      <c r="C95" s="376"/>
      <c r="D95" s="385"/>
      <c r="E95" s="388"/>
      <c r="F95" s="388"/>
      <c r="G95" s="388"/>
      <c r="H95" s="388"/>
      <c r="I95" s="95" t="s">
        <v>974</v>
      </c>
      <c r="J95" s="96">
        <v>0</v>
      </c>
      <c r="K95" s="97" t="s">
        <v>31</v>
      </c>
      <c r="L95" s="96">
        <v>1</v>
      </c>
      <c r="M95" s="95" t="s">
        <v>9</v>
      </c>
      <c r="N95" s="43" t="s">
        <v>39</v>
      </c>
      <c r="AB95" s="16">
        <f t="shared" si="1"/>
        <v>0</v>
      </c>
    </row>
    <row r="96" spans="2:28" ht="16.5" customHeight="1" x14ac:dyDescent="0.15">
      <c r="B96" s="16">
        <v>93</v>
      </c>
      <c r="C96" s="376"/>
      <c r="D96" s="385"/>
      <c r="E96" s="388"/>
      <c r="F96" s="388"/>
      <c r="G96" s="388"/>
      <c r="H96" s="388"/>
      <c r="I96" s="312" t="s">
        <v>975</v>
      </c>
      <c r="J96" s="313">
        <v>2</v>
      </c>
      <c r="K96" s="314" t="s">
        <v>31</v>
      </c>
      <c r="L96" s="313">
        <v>1</v>
      </c>
      <c r="M96" s="312" t="s">
        <v>36</v>
      </c>
      <c r="N96" s="43" t="s">
        <v>544</v>
      </c>
      <c r="R96" s="16">
        <v>1</v>
      </c>
      <c r="S96" s="16">
        <v>1</v>
      </c>
      <c r="AB96" s="16">
        <f t="shared" si="1"/>
        <v>2</v>
      </c>
    </row>
    <row r="97" spans="2:28" ht="16.5" customHeight="1" x14ac:dyDescent="0.15">
      <c r="B97" s="16">
        <v>94</v>
      </c>
      <c r="C97" s="376"/>
      <c r="D97" s="385"/>
      <c r="E97" s="388"/>
      <c r="F97" s="388"/>
      <c r="G97" s="388"/>
      <c r="H97" s="388"/>
      <c r="I97" s="312" t="s">
        <v>973</v>
      </c>
      <c r="J97" s="313">
        <v>1</v>
      </c>
      <c r="K97" s="314" t="s">
        <v>31</v>
      </c>
      <c r="L97" s="313">
        <v>0</v>
      </c>
      <c r="M97" s="312" t="s">
        <v>36</v>
      </c>
      <c r="N97" s="43" t="s">
        <v>576</v>
      </c>
      <c r="R97" s="16">
        <v>1</v>
      </c>
      <c r="AB97" s="16">
        <f t="shared" si="1"/>
        <v>1</v>
      </c>
    </row>
    <row r="98" spans="2:28" ht="16.5" customHeight="1" x14ac:dyDescent="0.15">
      <c r="B98" s="16">
        <v>95</v>
      </c>
      <c r="C98" s="376"/>
      <c r="D98" s="385"/>
      <c r="E98" s="388"/>
      <c r="F98" s="388"/>
      <c r="G98" s="388"/>
      <c r="H98" s="388"/>
      <c r="I98" s="312" t="s">
        <v>974</v>
      </c>
      <c r="J98" s="313">
        <v>2</v>
      </c>
      <c r="K98" s="314" t="s">
        <v>31</v>
      </c>
      <c r="L98" s="313">
        <v>0</v>
      </c>
      <c r="M98" s="312" t="s">
        <v>36</v>
      </c>
      <c r="N98" s="43" t="s">
        <v>376</v>
      </c>
      <c r="U98" s="16">
        <v>2</v>
      </c>
      <c r="AB98" s="16">
        <f t="shared" si="1"/>
        <v>2</v>
      </c>
    </row>
    <row r="99" spans="2:28" ht="16.5" customHeight="1" x14ac:dyDescent="0.15">
      <c r="B99" s="16">
        <v>96</v>
      </c>
      <c r="C99" s="376"/>
      <c r="D99" s="385"/>
      <c r="E99" s="388"/>
      <c r="F99" s="388"/>
      <c r="G99" s="388"/>
      <c r="H99" s="388"/>
      <c r="I99" s="210" t="s">
        <v>975</v>
      </c>
      <c r="J99" s="211">
        <v>0</v>
      </c>
      <c r="K99" s="212" t="s">
        <v>31</v>
      </c>
      <c r="L99" s="211">
        <v>1</v>
      </c>
      <c r="M99" s="210" t="s">
        <v>9</v>
      </c>
      <c r="N99" s="163" t="s">
        <v>39</v>
      </c>
      <c r="AB99" s="16">
        <f t="shared" si="1"/>
        <v>0</v>
      </c>
    </row>
    <row r="100" spans="2:28" ht="16.5" customHeight="1" x14ac:dyDescent="0.15">
      <c r="B100" s="16">
        <v>97</v>
      </c>
      <c r="C100" s="376"/>
      <c r="D100" s="385"/>
      <c r="E100" s="389"/>
      <c r="F100" s="389"/>
      <c r="G100" s="389"/>
      <c r="H100" s="389"/>
      <c r="I100" s="127" t="s">
        <v>976</v>
      </c>
      <c r="J100" s="128">
        <v>0</v>
      </c>
      <c r="K100" s="129" t="s">
        <v>31</v>
      </c>
      <c r="L100" s="128">
        <v>0</v>
      </c>
      <c r="M100" s="127" t="s">
        <v>10</v>
      </c>
      <c r="N100" s="111" t="s">
        <v>405</v>
      </c>
      <c r="AB100" s="16">
        <f t="shared" si="1"/>
        <v>0</v>
      </c>
    </row>
    <row r="101" spans="2:28" ht="16.5" customHeight="1" x14ac:dyDescent="0.15">
      <c r="B101" s="16">
        <v>98</v>
      </c>
      <c r="C101" s="376">
        <v>30</v>
      </c>
      <c r="D101" s="385"/>
      <c r="E101" s="387" t="s">
        <v>89</v>
      </c>
      <c r="F101" s="387" t="s">
        <v>45</v>
      </c>
      <c r="G101" s="387" t="s">
        <v>1004</v>
      </c>
      <c r="H101" s="387" t="s">
        <v>981</v>
      </c>
      <c r="I101" s="59" t="s">
        <v>978</v>
      </c>
      <c r="J101" s="60">
        <v>1</v>
      </c>
      <c r="K101" s="61" t="s">
        <v>31</v>
      </c>
      <c r="L101" s="60">
        <v>2</v>
      </c>
      <c r="M101" s="59" t="s">
        <v>982</v>
      </c>
      <c r="N101" s="62" t="s">
        <v>25</v>
      </c>
      <c r="Y101" s="16">
        <v>1</v>
      </c>
      <c r="AB101" s="16">
        <f t="shared" si="1"/>
        <v>1</v>
      </c>
    </row>
    <row r="102" spans="2:28" ht="16.5" customHeight="1" x14ac:dyDescent="0.15">
      <c r="B102" s="16">
        <v>99</v>
      </c>
      <c r="C102" s="376"/>
      <c r="D102" s="385"/>
      <c r="E102" s="388"/>
      <c r="F102" s="388"/>
      <c r="G102" s="388"/>
      <c r="H102" s="388"/>
      <c r="I102" s="95" t="s">
        <v>980</v>
      </c>
      <c r="J102" s="96">
        <v>0</v>
      </c>
      <c r="K102" s="97" t="s">
        <v>31</v>
      </c>
      <c r="L102" s="96">
        <v>5</v>
      </c>
      <c r="M102" s="95" t="s">
        <v>982</v>
      </c>
      <c r="N102" s="43" t="s">
        <v>405</v>
      </c>
      <c r="AB102" s="16">
        <f t="shared" si="1"/>
        <v>0</v>
      </c>
    </row>
    <row r="103" spans="2:28" ht="16.5" customHeight="1" x14ac:dyDescent="0.15">
      <c r="B103" s="16">
        <v>100</v>
      </c>
      <c r="C103" s="376"/>
      <c r="D103" s="385"/>
      <c r="E103" s="388"/>
      <c r="F103" s="388"/>
      <c r="G103" s="388"/>
      <c r="H103" s="388"/>
      <c r="I103" s="95" t="s">
        <v>977</v>
      </c>
      <c r="J103" s="96">
        <v>1</v>
      </c>
      <c r="K103" s="97" t="s">
        <v>31</v>
      </c>
      <c r="L103" s="96">
        <v>5</v>
      </c>
      <c r="M103" s="95" t="s">
        <v>982</v>
      </c>
      <c r="N103" s="43" t="s">
        <v>576</v>
      </c>
      <c r="R103" s="16">
        <v>1</v>
      </c>
      <c r="AB103" s="16">
        <f t="shared" si="1"/>
        <v>1</v>
      </c>
    </row>
    <row r="104" spans="2:28" ht="16.5" customHeight="1" x14ac:dyDescent="0.15">
      <c r="B104" s="16">
        <v>101</v>
      </c>
      <c r="C104" s="376"/>
      <c r="D104" s="385"/>
      <c r="E104" s="388"/>
      <c r="F104" s="388"/>
      <c r="G104" s="388"/>
      <c r="H104" s="388"/>
      <c r="I104" s="95" t="s">
        <v>979</v>
      </c>
      <c r="J104" s="96">
        <v>1</v>
      </c>
      <c r="K104" s="97" t="s">
        <v>31</v>
      </c>
      <c r="L104" s="96">
        <v>2</v>
      </c>
      <c r="M104" s="95" t="s">
        <v>982</v>
      </c>
      <c r="N104" s="43" t="s">
        <v>22</v>
      </c>
      <c r="U104" s="16">
        <v>1</v>
      </c>
      <c r="AB104" s="16">
        <f t="shared" si="1"/>
        <v>1</v>
      </c>
    </row>
    <row r="105" spans="2:28" ht="16.5" customHeight="1" x14ac:dyDescent="0.15">
      <c r="B105" s="16">
        <v>102</v>
      </c>
      <c r="C105" s="376"/>
      <c r="D105" s="385"/>
      <c r="E105" s="388"/>
      <c r="F105" s="388"/>
      <c r="G105" s="388"/>
      <c r="H105" s="388"/>
      <c r="I105" s="95" t="s">
        <v>977</v>
      </c>
      <c r="J105" s="96">
        <v>0</v>
      </c>
      <c r="K105" s="97" t="s">
        <v>31</v>
      </c>
      <c r="L105" s="96">
        <v>4</v>
      </c>
      <c r="M105" s="95" t="s">
        <v>982</v>
      </c>
      <c r="N105" s="111" t="s">
        <v>405</v>
      </c>
      <c r="AB105" s="16">
        <f t="shared" si="1"/>
        <v>0</v>
      </c>
    </row>
    <row r="106" spans="2:28" ht="16.5" customHeight="1" x14ac:dyDescent="0.15">
      <c r="B106" s="16">
        <v>103</v>
      </c>
      <c r="C106" s="376"/>
      <c r="D106" s="385"/>
      <c r="E106" s="389"/>
      <c r="F106" s="389"/>
      <c r="G106" s="389"/>
      <c r="H106" s="389"/>
      <c r="I106" s="282" t="s">
        <v>979</v>
      </c>
      <c r="J106" s="283">
        <v>0</v>
      </c>
      <c r="K106" s="284" t="s">
        <v>31</v>
      </c>
      <c r="L106" s="283">
        <v>4</v>
      </c>
      <c r="M106" s="282" t="s">
        <v>9</v>
      </c>
      <c r="N106" s="111" t="s">
        <v>405</v>
      </c>
      <c r="AB106" s="16">
        <f t="shared" si="1"/>
        <v>0</v>
      </c>
    </row>
    <row r="107" spans="2:28" ht="16.5" customHeight="1" x14ac:dyDescent="0.15">
      <c r="B107" s="377">
        <v>104</v>
      </c>
      <c r="C107" s="376">
        <v>31</v>
      </c>
      <c r="D107" s="385"/>
      <c r="E107" s="378" t="s">
        <v>847</v>
      </c>
      <c r="F107" s="378" t="s">
        <v>45</v>
      </c>
      <c r="G107" s="378" t="s">
        <v>298</v>
      </c>
      <c r="H107" s="378" t="s">
        <v>684</v>
      </c>
      <c r="I107" s="380" t="s">
        <v>94</v>
      </c>
      <c r="J107" s="132">
        <v>0</v>
      </c>
      <c r="K107" s="185" t="s">
        <v>31</v>
      </c>
      <c r="L107" s="132">
        <v>0</v>
      </c>
      <c r="M107" s="380" t="s">
        <v>36</v>
      </c>
      <c r="N107" s="382" t="s">
        <v>983</v>
      </c>
      <c r="AB107" s="16">
        <f t="shared" si="1"/>
        <v>0</v>
      </c>
    </row>
    <row r="108" spans="2:28" ht="16.5" customHeight="1" thickBot="1" x14ac:dyDescent="0.2">
      <c r="B108" s="377"/>
      <c r="C108" s="376"/>
      <c r="D108" s="386"/>
      <c r="E108" s="379"/>
      <c r="F108" s="379"/>
      <c r="G108" s="379"/>
      <c r="H108" s="379"/>
      <c r="I108" s="381"/>
      <c r="J108" s="268">
        <v>10</v>
      </c>
      <c r="K108" s="269" t="s">
        <v>148</v>
      </c>
      <c r="L108" s="270">
        <v>9</v>
      </c>
      <c r="M108" s="381"/>
      <c r="N108" s="383"/>
      <c r="AB108" s="16">
        <f t="shared" si="1"/>
        <v>0</v>
      </c>
    </row>
    <row r="109" spans="2:28" ht="16.5" customHeight="1" thickTop="1" x14ac:dyDescent="0.15">
      <c r="B109" s="16">
        <v>105</v>
      </c>
      <c r="C109" s="376">
        <v>32</v>
      </c>
      <c r="D109" s="384" t="s">
        <v>289</v>
      </c>
      <c r="E109" s="401" t="s">
        <v>475</v>
      </c>
      <c r="F109" s="401" t="s">
        <v>45</v>
      </c>
      <c r="G109" s="401" t="s">
        <v>306</v>
      </c>
      <c r="H109" s="401" t="s">
        <v>965</v>
      </c>
      <c r="I109" s="84" t="s">
        <v>104</v>
      </c>
      <c r="J109" s="85">
        <v>2</v>
      </c>
      <c r="K109" s="86" t="s">
        <v>31</v>
      </c>
      <c r="L109" s="85">
        <v>1</v>
      </c>
      <c r="M109" s="84" t="s">
        <v>36</v>
      </c>
      <c r="N109" s="76" t="s">
        <v>985</v>
      </c>
      <c r="S109" s="16">
        <v>1</v>
      </c>
      <c r="X109" s="16">
        <v>1</v>
      </c>
      <c r="AB109" s="16">
        <f t="shared" si="1"/>
        <v>2</v>
      </c>
    </row>
    <row r="110" spans="2:28" ht="16.5" customHeight="1" x14ac:dyDescent="0.15">
      <c r="B110" s="16">
        <v>106</v>
      </c>
      <c r="C110" s="376"/>
      <c r="D110" s="385"/>
      <c r="E110" s="428"/>
      <c r="F110" s="428"/>
      <c r="G110" s="428"/>
      <c r="H110" s="428"/>
      <c r="I110" s="356" t="s">
        <v>984</v>
      </c>
      <c r="J110" s="357">
        <v>3</v>
      </c>
      <c r="K110" s="358" t="s">
        <v>31</v>
      </c>
      <c r="L110" s="357">
        <v>2</v>
      </c>
      <c r="M110" s="356" t="s">
        <v>36</v>
      </c>
      <c r="N110" s="239" t="s">
        <v>605</v>
      </c>
      <c r="S110" s="16">
        <v>1</v>
      </c>
      <c r="U110" s="16">
        <v>2</v>
      </c>
      <c r="AB110" s="16">
        <f t="shared" si="1"/>
        <v>3</v>
      </c>
    </row>
    <row r="111" spans="2:28" ht="16.5" customHeight="1" x14ac:dyDescent="0.15">
      <c r="B111" s="16">
        <v>107</v>
      </c>
      <c r="C111" s="376">
        <v>33</v>
      </c>
      <c r="D111" s="385"/>
      <c r="E111" s="392" t="s">
        <v>297</v>
      </c>
      <c r="F111" s="392" t="s">
        <v>45</v>
      </c>
      <c r="G111" s="392" t="s">
        <v>959</v>
      </c>
      <c r="H111" s="402" t="s">
        <v>989</v>
      </c>
      <c r="I111" s="68" t="s">
        <v>986</v>
      </c>
      <c r="J111" s="69">
        <v>10</v>
      </c>
      <c r="K111" s="70" t="s">
        <v>31</v>
      </c>
      <c r="L111" s="69">
        <v>0</v>
      </c>
      <c r="M111" s="68" t="s">
        <v>36</v>
      </c>
      <c r="N111" s="71" t="s">
        <v>990</v>
      </c>
      <c r="R111" s="16">
        <v>3</v>
      </c>
      <c r="S111" s="16">
        <v>2</v>
      </c>
      <c r="U111" s="16">
        <v>5</v>
      </c>
      <c r="AB111" s="16">
        <f t="shared" si="1"/>
        <v>10</v>
      </c>
    </row>
    <row r="112" spans="2:28" ht="16.5" customHeight="1" x14ac:dyDescent="0.15">
      <c r="B112" s="16">
        <v>108</v>
      </c>
      <c r="C112" s="376"/>
      <c r="D112" s="385"/>
      <c r="E112" s="373"/>
      <c r="F112" s="373"/>
      <c r="G112" s="373"/>
      <c r="H112" s="373"/>
      <c r="I112" s="310" t="s">
        <v>987</v>
      </c>
      <c r="J112" s="311">
        <v>4</v>
      </c>
      <c r="K112" s="161" t="s">
        <v>31</v>
      </c>
      <c r="L112" s="311">
        <v>0</v>
      </c>
      <c r="M112" s="310" t="s">
        <v>36</v>
      </c>
      <c r="N112" s="118" t="s">
        <v>249</v>
      </c>
      <c r="U112" s="16">
        <v>4</v>
      </c>
      <c r="AB112" s="16">
        <f t="shared" si="1"/>
        <v>4</v>
      </c>
    </row>
    <row r="113" spans="2:28" ht="16.5" customHeight="1" x14ac:dyDescent="0.15">
      <c r="B113" s="16">
        <v>109</v>
      </c>
      <c r="C113" s="376"/>
      <c r="D113" s="385"/>
      <c r="E113" s="375"/>
      <c r="F113" s="375"/>
      <c r="G113" s="375"/>
      <c r="H113" s="375"/>
      <c r="I113" s="290" t="s">
        <v>988</v>
      </c>
      <c r="J113" s="291">
        <v>6</v>
      </c>
      <c r="K113" s="292" t="s">
        <v>31</v>
      </c>
      <c r="L113" s="291">
        <v>0</v>
      </c>
      <c r="M113" s="290" t="s">
        <v>36</v>
      </c>
      <c r="N113" s="293" t="s">
        <v>991</v>
      </c>
      <c r="R113" s="16">
        <v>2</v>
      </c>
      <c r="S113" s="16">
        <v>2</v>
      </c>
      <c r="U113" s="16">
        <v>2</v>
      </c>
      <c r="AB113" s="16">
        <f t="shared" si="1"/>
        <v>6</v>
      </c>
    </row>
    <row r="114" spans="2:28" ht="16.5" customHeight="1" x14ac:dyDescent="0.15">
      <c r="B114" s="16">
        <v>110</v>
      </c>
      <c r="C114" s="376">
        <v>34</v>
      </c>
      <c r="D114" s="385"/>
      <c r="E114" s="392" t="s">
        <v>157</v>
      </c>
      <c r="F114" s="392" t="s">
        <v>45</v>
      </c>
      <c r="G114" s="392" t="s">
        <v>992</v>
      </c>
      <c r="H114" s="402" t="s">
        <v>998</v>
      </c>
      <c r="I114" s="310" t="s">
        <v>993</v>
      </c>
      <c r="J114" s="311">
        <v>2</v>
      </c>
      <c r="K114" s="161" t="s">
        <v>31</v>
      </c>
      <c r="L114" s="311">
        <v>0</v>
      </c>
      <c r="M114" s="310" t="s">
        <v>36</v>
      </c>
      <c r="N114" s="118" t="s">
        <v>928</v>
      </c>
      <c r="R114" s="16">
        <v>1</v>
      </c>
      <c r="W114" s="16">
        <v>1</v>
      </c>
      <c r="AB114" s="16">
        <f t="shared" si="1"/>
        <v>2</v>
      </c>
    </row>
    <row r="115" spans="2:28" ht="16.5" customHeight="1" x14ac:dyDescent="0.15">
      <c r="B115" s="16">
        <v>111</v>
      </c>
      <c r="C115" s="376"/>
      <c r="D115" s="385"/>
      <c r="E115" s="373"/>
      <c r="F115" s="373"/>
      <c r="G115" s="373"/>
      <c r="H115" s="373"/>
      <c r="I115" s="307" t="s">
        <v>994</v>
      </c>
      <c r="J115" s="308">
        <v>0</v>
      </c>
      <c r="K115" s="309" t="s">
        <v>31</v>
      </c>
      <c r="L115" s="308">
        <v>3</v>
      </c>
      <c r="M115" s="307" t="s">
        <v>9</v>
      </c>
      <c r="N115" s="118" t="s">
        <v>39</v>
      </c>
      <c r="AB115" s="16">
        <f t="shared" si="1"/>
        <v>0</v>
      </c>
    </row>
    <row r="116" spans="2:28" ht="16.5" customHeight="1" x14ac:dyDescent="0.15">
      <c r="B116" s="16">
        <v>112</v>
      </c>
      <c r="C116" s="376"/>
      <c r="D116" s="385"/>
      <c r="E116" s="373"/>
      <c r="F116" s="373"/>
      <c r="G116" s="373"/>
      <c r="H116" s="373"/>
      <c r="I116" s="160" t="s">
        <v>995</v>
      </c>
      <c r="J116" s="167">
        <v>2</v>
      </c>
      <c r="K116" s="199" t="s">
        <v>31</v>
      </c>
      <c r="L116" s="167">
        <v>0</v>
      </c>
      <c r="M116" s="160" t="s">
        <v>36</v>
      </c>
      <c r="N116" s="159" t="s">
        <v>928</v>
      </c>
      <c r="R116" s="16">
        <v>1</v>
      </c>
      <c r="W116" s="16">
        <v>1</v>
      </c>
      <c r="AB116" s="16">
        <f t="shared" si="1"/>
        <v>2</v>
      </c>
    </row>
    <row r="117" spans="2:28" ht="16.5" customHeight="1" x14ac:dyDescent="0.15">
      <c r="B117" s="16">
        <v>113</v>
      </c>
      <c r="C117" s="376">
        <v>35</v>
      </c>
      <c r="D117" s="385"/>
      <c r="E117" s="392" t="s">
        <v>65</v>
      </c>
      <c r="F117" s="392" t="s">
        <v>310</v>
      </c>
      <c r="G117" s="373"/>
      <c r="H117" s="373"/>
      <c r="I117" s="68" t="s">
        <v>110</v>
      </c>
      <c r="J117" s="69">
        <v>1</v>
      </c>
      <c r="K117" s="70" t="s">
        <v>31</v>
      </c>
      <c r="L117" s="69">
        <v>0</v>
      </c>
      <c r="M117" s="68" t="s">
        <v>36</v>
      </c>
      <c r="N117" s="71" t="s">
        <v>576</v>
      </c>
      <c r="R117" s="16">
        <v>1</v>
      </c>
      <c r="AB117" s="16">
        <f t="shared" si="1"/>
        <v>1</v>
      </c>
    </row>
    <row r="118" spans="2:28" ht="16.5" customHeight="1" x14ac:dyDescent="0.15">
      <c r="B118" s="377">
        <v>114</v>
      </c>
      <c r="C118" s="376"/>
      <c r="D118" s="385"/>
      <c r="E118" s="373"/>
      <c r="F118" s="373"/>
      <c r="G118" s="373"/>
      <c r="H118" s="373"/>
      <c r="I118" s="436" t="s">
        <v>583</v>
      </c>
      <c r="J118" s="271">
        <v>1</v>
      </c>
      <c r="K118" s="272" t="s">
        <v>31</v>
      </c>
      <c r="L118" s="271">
        <v>1</v>
      </c>
      <c r="M118" s="436" t="s">
        <v>9</v>
      </c>
      <c r="N118" s="440" t="s">
        <v>999</v>
      </c>
      <c r="O118" s="16">
        <v>1</v>
      </c>
      <c r="AB118" s="16">
        <f t="shared" si="1"/>
        <v>1</v>
      </c>
    </row>
    <row r="119" spans="2:28" ht="16.5" customHeight="1" x14ac:dyDescent="0.15">
      <c r="B119" s="377"/>
      <c r="C119" s="376"/>
      <c r="D119" s="385"/>
      <c r="E119" s="373"/>
      <c r="F119" s="373"/>
      <c r="G119" s="373"/>
      <c r="H119" s="373"/>
      <c r="I119" s="437"/>
      <c r="J119" s="352">
        <v>1</v>
      </c>
      <c r="K119" s="309" t="s">
        <v>148</v>
      </c>
      <c r="L119" s="308">
        <v>3</v>
      </c>
      <c r="M119" s="437"/>
      <c r="N119" s="441"/>
      <c r="AB119" s="16">
        <v>0</v>
      </c>
    </row>
    <row r="120" spans="2:28" ht="16.5" customHeight="1" thickBot="1" x14ac:dyDescent="0.2">
      <c r="B120" s="16">
        <v>115</v>
      </c>
      <c r="C120" s="376"/>
      <c r="D120" s="386"/>
      <c r="E120" s="391"/>
      <c r="F120" s="391"/>
      <c r="G120" s="391"/>
      <c r="H120" s="391"/>
      <c r="I120" s="353" t="s">
        <v>996</v>
      </c>
      <c r="J120" s="354">
        <v>5</v>
      </c>
      <c r="K120" s="355" t="s">
        <v>31</v>
      </c>
      <c r="L120" s="354">
        <v>0</v>
      </c>
      <c r="M120" s="353" t="s">
        <v>36</v>
      </c>
      <c r="N120" s="324" t="s">
        <v>997</v>
      </c>
      <c r="R120" s="16">
        <v>3</v>
      </c>
      <c r="S120" s="16">
        <v>2</v>
      </c>
      <c r="AB120" s="16">
        <f t="shared" si="1"/>
        <v>5</v>
      </c>
    </row>
    <row r="121" spans="2:28" ht="16.5" customHeight="1" thickTop="1" x14ac:dyDescent="0.15">
      <c r="B121" s="16">
        <v>116</v>
      </c>
      <c r="C121" s="376">
        <v>36</v>
      </c>
      <c r="D121" s="384" t="s">
        <v>1003</v>
      </c>
      <c r="E121" s="399" t="s">
        <v>271</v>
      </c>
      <c r="F121" s="399" t="s">
        <v>45</v>
      </c>
      <c r="G121" s="399" t="s">
        <v>908</v>
      </c>
      <c r="H121" s="399" t="s">
        <v>1005</v>
      </c>
      <c r="I121" s="119" t="s">
        <v>1000</v>
      </c>
      <c r="J121" s="120">
        <v>0</v>
      </c>
      <c r="K121" s="121" t="s">
        <v>31</v>
      </c>
      <c r="L121" s="120">
        <v>1</v>
      </c>
      <c r="M121" s="119" t="s">
        <v>9</v>
      </c>
      <c r="N121" s="21" t="s">
        <v>39</v>
      </c>
      <c r="AB121" s="16">
        <f t="shared" si="1"/>
        <v>0</v>
      </c>
    </row>
    <row r="122" spans="2:28" ht="16.5" customHeight="1" x14ac:dyDescent="0.15">
      <c r="B122" s="16">
        <v>117</v>
      </c>
      <c r="C122" s="376"/>
      <c r="D122" s="385"/>
      <c r="E122" s="388"/>
      <c r="F122" s="388"/>
      <c r="G122" s="388"/>
      <c r="H122" s="388"/>
      <c r="I122" s="95" t="s">
        <v>1001</v>
      </c>
      <c r="J122" s="96">
        <v>1</v>
      </c>
      <c r="K122" s="97" t="s">
        <v>31</v>
      </c>
      <c r="L122" s="96">
        <v>2</v>
      </c>
      <c r="M122" s="95" t="s">
        <v>9</v>
      </c>
      <c r="N122" s="43" t="s">
        <v>576</v>
      </c>
      <c r="R122" s="16">
        <v>1</v>
      </c>
      <c r="AB122" s="16">
        <f t="shared" si="1"/>
        <v>1</v>
      </c>
    </row>
    <row r="123" spans="2:28" ht="16.5" customHeight="1" x14ac:dyDescent="0.15">
      <c r="B123" s="16">
        <v>118</v>
      </c>
      <c r="C123" s="376"/>
      <c r="D123" s="385"/>
      <c r="E123" s="388"/>
      <c r="F123" s="388"/>
      <c r="G123" s="388"/>
      <c r="H123" s="388"/>
      <c r="I123" s="95" t="s">
        <v>868</v>
      </c>
      <c r="J123" s="96">
        <v>0</v>
      </c>
      <c r="K123" s="97" t="s">
        <v>31</v>
      </c>
      <c r="L123" s="96">
        <v>5</v>
      </c>
      <c r="M123" s="95" t="s">
        <v>9</v>
      </c>
      <c r="N123" s="43" t="s">
        <v>39</v>
      </c>
      <c r="AB123" s="16">
        <f t="shared" si="1"/>
        <v>0</v>
      </c>
    </row>
    <row r="124" spans="2:28" ht="16.5" customHeight="1" x14ac:dyDescent="0.15">
      <c r="B124" s="16">
        <v>119</v>
      </c>
      <c r="C124" s="376"/>
      <c r="D124" s="385"/>
      <c r="E124" s="389"/>
      <c r="F124" s="389"/>
      <c r="G124" s="389"/>
      <c r="H124" s="389"/>
      <c r="I124" s="282" t="s">
        <v>1002</v>
      </c>
      <c r="J124" s="283">
        <v>1</v>
      </c>
      <c r="K124" s="284" t="s">
        <v>31</v>
      </c>
      <c r="L124" s="283">
        <v>2</v>
      </c>
      <c r="M124" s="282" t="s">
        <v>9</v>
      </c>
      <c r="N124" s="278" t="s">
        <v>20</v>
      </c>
      <c r="S124" s="16">
        <v>1</v>
      </c>
      <c r="AB124" s="16">
        <f t="shared" si="1"/>
        <v>1</v>
      </c>
    </row>
    <row r="125" spans="2:28" ht="16.5" customHeight="1" x14ac:dyDescent="0.15">
      <c r="B125" s="16">
        <v>120</v>
      </c>
      <c r="C125" s="376">
        <v>37</v>
      </c>
      <c r="D125" s="385"/>
      <c r="E125" s="387" t="s">
        <v>683</v>
      </c>
      <c r="F125" s="387" t="s">
        <v>45</v>
      </c>
      <c r="G125" s="387" t="s">
        <v>1006</v>
      </c>
      <c r="H125" s="387" t="s">
        <v>899</v>
      </c>
      <c r="I125" s="59" t="s">
        <v>236</v>
      </c>
      <c r="J125" s="60">
        <v>0</v>
      </c>
      <c r="K125" s="61" t="s">
        <v>31</v>
      </c>
      <c r="L125" s="60">
        <v>1</v>
      </c>
      <c r="M125" s="59" t="s">
        <v>9</v>
      </c>
      <c r="N125" s="62" t="s">
        <v>39</v>
      </c>
      <c r="AB125" s="16">
        <f t="shared" si="1"/>
        <v>0</v>
      </c>
    </row>
    <row r="126" spans="2:28" ht="16.5" customHeight="1" x14ac:dyDescent="0.15">
      <c r="B126" s="16">
        <v>121</v>
      </c>
      <c r="C126" s="376"/>
      <c r="D126" s="385"/>
      <c r="E126" s="388"/>
      <c r="F126" s="388"/>
      <c r="G126" s="388"/>
      <c r="H126" s="388"/>
      <c r="I126" s="298" t="s">
        <v>1007</v>
      </c>
      <c r="J126" s="302">
        <v>0</v>
      </c>
      <c r="K126" s="162" t="s">
        <v>31</v>
      </c>
      <c r="L126" s="302">
        <v>0</v>
      </c>
      <c r="M126" s="298" t="s">
        <v>10</v>
      </c>
      <c r="N126" s="43" t="s">
        <v>39</v>
      </c>
      <c r="AB126" s="16">
        <f t="shared" si="1"/>
        <v>0</v>
      </c>
    </row>
    <row r="127" spans="2:28" ht="16.5" customHeight="1" x14ac:dyDescent="0.15">
      <c r="B127" s="16">
        <v>122</v>
      </c>
      <c r="C127" s="376"/>
      <c r="D127" s="385"/>
      <c r="E127" s="388"/>
      <c r="F127" s="388"/>
      <c r="G127" s="388"/>
      <c r="H127" s="388"/>
      <c r="I127" s="312" t="s">
        <v>236</v>
      </c>
      <c r="J127" s="313">
        <v>2</v>
      </c>
      <c r="K127" s="314" t="s">
        <v>31</v>
      </c>
      <c r="L127" s="313">
        <v>0</v>
      </c>
      <c r="M127" s="312" t="s">
        <v>36</v>
      </c>
      <c r="N127" s="43" t="s">
        <v>544</v>
      </c>
      <c r="R127" s="16">
        <v>1</v>
      </c>
      <c r="S127" s="16">
        <v>1</v>
      </c>
      <c r="AB127" s="16">
        <f t="shared" si="1"/>
        <v>2</v>
      </c>
    </row>
    <row r="128" spans="2:28" ht="16.5" customHeight="1" x14ac:dyDescent="0.15">
      <c r="B128" s="16">
        <v>123</v>
      </c>
      <c r="C128" s="376"/>
      <c r="D128" s="385"/>
      <c r="E128" s="388"/>
      <c r="F128" s="388"/>
      <c r="G128" s="388"/>
      <c r="H128" s="388"/>
      <c r="I128" s="312" t="s">
        <v>1008</v>
      </c>
      <c r="J128" s="313">
        <v>1</v>
      </c>
      <c r="K128" s="314" t="s">
        <v>31</v>
      </c>
      <c r="L128" s="313">
        <v>0</v>
      </c>
      <c r="M128" s="312" t="s">
        <v>36</v>
      </c>
      <c r="N128" s="43" t="s">
        <v>23</v>
      </c>
      <c r="W128" s="16">
        <v>1</v>
      </c>
      <c r="AB128" s="16">
        <f t="shared" si="1"/>
        <v>1</v>
      </c>
    </row>
    <row r="129" spans="2:28" ht="16.5" customHeight="1" x14ac:dyDescent="0.15">
      <c r="B129" s="16">
        <v>124</v>
      </c>
      <c r="C129" s="376"/>
      <c r="D129" s="385"/>
      <c r="E129" s="388"/>
      <c r="F129" s="388"/>
      <c r="G129" s="388"/>
      <c r="H129" s="388"/>
      <c r="I129" s="312" t="s">
        <v>236</v>
      </c>
      <c r="J129" s="313">
        <v>1</v>
      </c>
      <c r="K129" s="314" t="s">
        <v>31</v>
      </c>
      <c r="L129" s="313">
        <v>0</v>
      </c>
      <c r="M129" s="312" t="s">
        <v>36</v>
      </c>
      <c r="N129" s="43" t="s">
        <v>25</v>
      </c>
      <c r="Y129" s="16">
        <v>1</v>
      </c>
      <c r="AB129" s="16">
        <f t="shared" si="1"/>
        <v>1</v>
      </c>
    </row>
    <row r="130" spans="2:28" ht="16.5" customHeight="1" x14ac:dyDescent="0.15">
      <c r="B130" s="16">
        <v>125</v>
      </c>
      <c r="C130" s="376"/>
      <c r="D130" s="385"/>
      <c r="E130" s="389"/>
      <c r="F130" s="389"/>
      <c r="G130" s="389"/>
      <c r="H130" s="389"/>
      <c r="I130" s="315" t="s">
        <v>1008</v>
      </c>
      <c r="J130" s="316">
        <v>2</v>
      </c>
      <c r="K130" s="317" t="s">
        <v>31</v>
      </c>
      <c r="L130" s="316">
        <v>0</v>
      </c>
      <c r="M130" s="315" t="s">
        <v>36</v>
      </c>
      <c r="N130" s="278" t="s">
        <v>914</v>
      </c>
      <c r="S130" s="16">
        <v>2</v>
      </c>
      <c r="AB130" s="16">
        <f t="shared" si="1"/>
        <v>2</v>
      </c>
    </row>
    <row r="131" spans="2:28" ht="16.5" customHeight="1" x14ac:dyDescent="0.15">
      <c r="B131" s="377">
        <v>126</v>
      </c>
      <c r="C131" s="376">
        <v>38</v>
      </c>
      <c r="D131" s="385"/>
      <c r="E131" s="378" t="s">
        <v>147</v>
      </c>
      <c r="F131" s="378" t="s">
        <v>45</v>
      </c>
      <c r="G131" s="378" t="s">
        <v>311</v>
      </c>
      <c r="H131" s="378" t="s">
        <v>684</v>
      </c>
      <c r="I131" s="438" t="s">
        <v>1008</v>
      </c>
      <c r="J131" s="362">
        <v>2</v>
      </c>
      <c r="K131" s="363" t="s">
        <v>31</v>
      </c>
      <c r="L131" s="362">
        <v>2</v>
      </c>
      <c r="M131" s="438" t="s">
        <v>9</v>
      </c>
      <c r="N131" s="442" t="s">
        <v>800</v>
      </c>
      <c r="R131" s="16">
        <v>1</v>
      </c>
      <c r="Y131" s="16">
        <v>1</v>
      </c>
      <c r="AB131" s="16">
        <f t="shared" si="1"/>
        <v>2</v>
      </c>
    </row>
    <row r="132" spans="2:28" ht="16.5" customHeight="1" x14ac:dyDescent="0.15">
      <c r="B132" s="377"/>
      <c r="C132" s="376"/>
      <c r="D132" s="385"/>
      <c r="E132" s="398"/>
      <c r="F132" s="398"/>
      <c r="G132" s="398"/>
      <c r="H132" s="398"/>
      <c r="I132" s="439"/>
      <c r="J132" s="360">
        <v>1</v>
      </c>
      <c r="K132" s="363" t="s">
        <v>148</v>
      </c>
      <c r="L132" s="361">
        <v>2</v>
      </c>
      <c r="M132" s="439"/>
      <c r="N132" s="443"/>
      <c r="AB132" s="16">
        <f t="shared" si="1"/>
        <v>0</v>
      </c>
    </row>
    <row r="133" spans="2:28" ht="16.5" customHeight="1" x14ac:dyDescent="0.15">
      <c r="B133" s="16">
        <v>127</v>
      </c>
      <c r="C133" s="18">
        <v>39</v>
      </c>
      <c r="D133" s="385"/>
      <c r="E133" s="175" t="s">
        <v>88</v>
      </c>
      <c r="F133" s="175" t="s">
        <v>45</v>
      </c>
      <c r="G133" s="175" t="s">
        <v>298</v>
      </c>
      <c r="H133" s="175" t="s">
        <v>1009</v>
      </c>
      <c r="I133" s="176" t="s">
        <v>868</v>
      </c>
      <c r="J133" s="177">
        <v>0</v>
      </c>
      <c r="K133" s="178" t="s">
        <v>31</v>
      </c>
      <c r="L133" s="177">
        <v>4</v>
      </c>
      <c r="M133" s="176" t="s">
        <v>9</v>
      </c>
      <c r="N133" s="179" t="s">
        <v>39</v>
      </c>
      <c r="AB133" s="16">
        <f t="shared" si="1"/>
        <v>0</v>
      </c>
    </row>
    <row r="134" spans="2:28" ht="16.5" customHeight="1" thickBot="1" x14ac:dyDescent="0.2">
      <c r="B134" s="16">
        <v>128</v>
      </c>
      <c r="C134" s="18">
        <v>40</v>
      </c>
      <c r="D134" s="386"/>
      <c r="E134" s="359" t="s">
        <v>399</v>
      </c>
      <c r="F134" s="359" t="s">
        <v>45</v>
      </c>
      <c r="G134" s="359" t="s">
        <v>311</v>
      </c>
      <c r="H134" s="359" t="s">
        <v>684</v>
      </c>
      <c r="I134" s="359" t="s">
        <v>1010</v>
      </c>
      <c r="J134" s="364">
        <v>3</v>
      </c>
      <c r="K134" s="365" t="s">
        <v>31</v>
      </c>
      <c r="L134" s="364">
        <v>0</v>
      </c>
      <c r="M134" s="359" t="s">
        <v>36</v>
      </c>
      <c r="N134" s="366" t="s">
        <v>1011</v>
      </c>
      <c r="R134" s="16">
        <v>1</v>
      </c>
      <c r="Y134" s="16">
        <v>1</v>
      </c>
      <c r="Z134" s="16">
        <v>1</v>
      </c>
      <c r="AB134" s="16">
        <f t="shared" si="1"/>
        <v>3</v>
      </c>
    </row>
    <row r="135" spans="2:28" ht="16.5" customHeight="1" thickTop="1" x14ac:dyDescent="0.15">
      <c r="B135" s="16">
        <v>129</v>
      </c>
      <c r="C135" s="376">
        <v>41</v>
      </c>
      <c r="D135" s="384" t="s">
        <v>1012</v>
      </c>
      <c r="E135" s="399" t="s">
        <v>1013</v>
      </c>
      <c r="F135" s="399" t="s">
        <v>45</v>
      </c>
      <c r="G135" s="399" t="s">
        <v>1014</v>
      </c>
      <c r="H135" s="399" t="s">
        <v>951</v>
      </c>
      <c r="I135" s="30" t="s">
        <v>236</v>
      </c>
      <c r="J135" s="31">
        <v>2</v>
      </c>
      <c r="K135" s="32" t="s">
        <v>31</v>
      </c>
      <c r="L135" s="31">
        <v>0</v>
      </c>
      <c r="M135" s="30" t="s">
        <v>36</v>
      </c>
      <c r="N135" s="21" t="s">
        <v>1015</v>
      </c>
      <c r="R135" s="16">
        <v>1</v>
      </c>
      <c r="X135" s="16">
        <v>1</v>
      </c>
      <c r="AB135" s="16">
        <f t="shared" si="1"/>
        <v>2</v>
      </c>
    </row>
    <row r="136" spans="2:28" ht="16.5" customHeight="1" x14ac:dyDescent="0.15">
      <c r="B136" s="16">
        <v>130</v>
      </c>
      <c r="C136" s="376"/>
      <c r="D136" s="385"/>
      <c r="E136" s="388"/>
      <c r="F136" s="388"/>
      <c r="G136" s="388"/>
      <c r="H136" s="388"/>
      <c r="I136" s="33" t="s">
        <v>236</v>
      </c>
      <c r="J136" s="34">
        <v>1</v>
      </c>
      <c r="K136" s="35" t="s">
        <v>31</v>
      </c>
      <c r="L136" s="34">
        <v>0</v>
      </c>
      <c r="M136" s="33" t="s">
        <v>36</v>
      </c>
      <c r="N136" s="25" t="s">
        <v>25</v>
      </c>
      <c r="Y136" s="16">
        <v>1</v>
      </c>
      <c r="AB136" s="16">
        <f t="shared" si="1"/>
        <v>1</v>
      </c>
    </row>
    <row r="137" spans="2:28" ht="16.5" customHeight="1" x14ac:dyDescent="0.15">
      <c r="B137" s="16">
        <v>131</v>
      </c>
      <c r="C137" s="376"/>
      <c r="D137" s="385"/>
      <c r="E137" s="389"/>
      <c r="F137" s="389"/>
      <c r="G137" s="389"/>
      <c r="H137" s="389"/>
      <c r="I137" s="108" t="s">
        <v>236</v>
      </c>
      <c r="J137" s="109">
        <v>2</v>
      </c>
      <c r="K137" s="110" t="s">
        <v>31</v>
      </c>
      <c r="L137" s="109">
        <v>1</v>
      </c>
      <c r="M137" s="108" t="s">
        <v>36</v>
      </c>
      <c r="N137" s="111" t="s">
        <v>1016</v>
      </c>
      <c r="R137" s="16">
        <v>1</v>
      </c>
      <c r="Y137" s="16">
        <v>1</v>
      </c>
      <c r="AB137" s="16">
        <f t="shared" si="1"/>
        <v>2</v>
      </c>
    </row>
    <row r="138" spans="2:28" ht="16.5" customHeight="1" x14ac:dyDescent="0.15">
      <c r="B138" s="16">
        <v>132</v>
      </c>
      <c r="C138" s="376">
        <v>42</v>
      </c>
      <c r="D138" s="385"/>
      <c r="E138" s="392" t="s">
        <v>205</v>
      </c>
      <c r="F138" s="392" t="s">
        <v>45</v>
      </c>
      <c r="G138" s="392" t="s">
        <v>1039</v>
      </c>
      <c r="H138" s="402" t="s">
        <v>1026</v>
      </c>
      <c r="I138" s="307" t="s">
        <v>935</v>
      </c>
      <c r="J138" s="308">
        <v>0</v>
      </c>
      <c r="K138" s="309" t="s">
        <v>31</v>
      </c>
      <c r="L138" s="308">
        <v>7</v>
      </c>
      <c r="M138" s="307" t="s">
        <v>9</v>
      </c>
      <c r="N138" s="118" t="s">
        <v>39</v>
      </c>
      <c r="AB138" s="16">
        <f t="shared" si="1"/>
        <v>0</v>
      </c>
    </row>
    <row r="139" spans="2:28" ht="16.5" customHeight="1" x14ac:dyDescent="0.15">
      <c r="B139" s="16">
        <v>133</v>
      </c>
      <c r="C139" s="376"/>
      <c r="D139" s="385"/>
      <c r="E139" s="373"/>
      <c r="F139" s="373"/>
      <c r="G139" s="373"/>
      <c r="H139" s="373"/>
      <c r="I139" s="307" t="s">
        <v>618</v>
      </c>
      <c r="J139" s="308">
        <v>2</v>
      </c>
      <c r="K139" s="309" t="s">
        <v>812</v>
      </c>
      <c r="L139" s="308">
        <v>6</v>
      </c>
      <c r="M139" s="307" t="s">
        <v>9</v>
      </c>
      <c r="N139" s="118" t="s">
        <v>1022</v>
      </c>
      <c r="R139" s="16">
        <v>1</v>
      </c>
      <c r="T139" s="16">
        <v>1</v>
      </c>
      <c r="AB139" s="16">
        <f t="shared" si="1"/>
        <v>2</v>
      </c>
    </row>
    <row r="140" spans="2:28" ht="16.5" customHeight="1" x14ac:dyDescent="0.15">
      <c r="B140" s="16">
        <v>134</v>
      </c>
      <c r="C140" s="376"/>
      <c r="D140" s="385"/>
      <c r="E140" s="373"/>
      <c r="F140" s="373"/>
      <c r="G140" s="373"/>
      <c r="H140" s="373"/>
      <c r="I140" s="297" t="s">
        <v>1020</v>
      </c>
      <c r="J140" s="271">
        <v>3</v>
      </c>
      <c r="K140" s="272" t="s">
        <v>812</v>
      </c>
      <c r="L140" s="271">
        <v>4</v>
      </c>
      <c r="M140" s="297" t="s">
        <v>9</v>
      </c>
      <c r="N140" s="159" t="s">
        <v>1021</v>
      </c>
      <c r="R140" s="16">
        <v>2</v>
      </c>
      <c r="X140" s="16">
        <v>1</v>
      </c>
      <c r="AB140" s="16">
        <f t="shared" si="1"/>
        <v>3</v>
      </c>
    </row>
    <row r="141" spans="2:28" ht="16.5" customHeight="1" x14ac:dyDescent="0.15">
      <c r="B141" s="16">
        <v>135</v>
      </c>
      <c r="C141" s="376">
        <v>43</v>
      </c>
      <c r="D141" s="385"/>
      <c r="E141" s="392" t="s">
        <v>121</v>
      </c>
      <c r="F141" s="392" t="s">
        <v>124</v>
      </c>
      <c r="G141" s="392" t="s">
        <v>1018</v>
      </c>
      <c r="H141" s="402" t="s">
        <v>1025</v>
      </c>
      <c r="I141" s="68" t="s">
        <v>522</v>
      </c>
      <c r="J141" s="69">
        <v>3</v>
      </c>
      <c r="K141" s="70" t="s">
        <v>812</v>
      </c>
      <c r="L141" s="69">
        <v>1</v>
      </c>
      <c r="M141" s="68" t="s">
        <v>36</v>
      </c>
      <c r="N141" s="71" t="s">
        <v>1023</v>
      </c>
      <c r="R141" s="16">
        <v>2</v>
      </c>
      <c r="Y141" s="16">
        <v>1</v>
      </c>
      <c r="AB141" s="16">
        <f t="shared" si="1"/>
        <v>3</v>
      </c>
    </row>
    <row r="142" spans="2:28" ht="16.5" customHeight="1" x14ac:dyDescent="0.15">
      <c r="B142" s="16">
        <v>136</v>
      </c>
      <c r="C142" s="376"/>
      <c r="D142" s="385"/>
      <c r="E142" s="373"/>
      <c r="F142" s="373"/>
      <c r="G142" s="373"/>
      <c r="H142" s="373"/>
      <c r="I142" s="310" t="s">
        <v>1017</v>
      </c>
      <c r="J142" s="311">
        <v>1</v>
      </c>
      <c r="K142" s="161" t="s">
        <v>812</v>
      </c>
      <c r="L142" s="311">
        <v>0</v>
      </c>
      <c r="M142" s="310" t="s">
        <v>36</v>
      </c>
      <c r="N142" s="118" t="s">
        <v>576</v>
      </c>
      <c r="R142" s="16">
        <v>1</v>
      </c>
      <c r="AB142" s="16">
        <f t="shared" si="1"/>
        <v>1</v>
      </c>
    </row>
    <row r="143" spans="2:28" ht="16.5" customHeight="1" x14ac:dyDescent="0.15">
      <c r="B143" s="16">
        <v>137</v>
      </c>
      <c r="C143" s="376"/>
      <c r="D143" s="385"/>
      <c r="E143" s="375"/>
      <c r="F143" s="375"/>
      <c r="G143" s="375"/>
      <c r="H143" s="375"/>
      <c r="I143" s="367" t="s">
        <v>1024</v>
      </c>
      <c r="J143" s="368">
        <v>0</v>
      </c>
      <c r="K143" s="334" t="s">
        <v>812</v>
      </c>
      <c r="L143" s="368">
        <v>2</v>
      </c>
      <c r="M143" s="367" t="s">
        <v>9</v>
      </c>
      <c r="N143" s="293" t="s">
        <v>39</v>
      </c>
      <c r="AB143" s="16">
        <f t="shared" si="1"/>
        <v>0</v>
      </c>
    </row>
    <row r="144" spans="2:28" ht="16.5" customHeight="1" x14ac:dyDescent="0.15">
      <c r="B144" s="16">
        <v>138</v>
      </c>
      <c r="C144" s="376">
        <v>44</v>
      </c>
      <c r="D144" s="385"/>
      <c r="E144" s="387" t="s">
        <v>34</v>
      </c>
      <c r="F144" s="387" t="s">
        <v>45</v>
      </c>
      <c r="G144" s="387" t="s">
        <v>287</v>
      </c>
      <c r="H144" s="387" t="s">
        <v>881</v>
      </c>
      <c r="I144" s="298" t="s">
        <v>52</v>
      </c>
      <c r="J144" s="302">
        <v>0</v>
      </c>
      <c r="K144" s="162" t="s">
        <v>812</v>
      </c>
      <c r="L144" s="302">
        <v>0</v>
      </c>
      <c r="M144" s="298" t="s">
        <v>10</v>
      </c>
      <c r="N144" s="43" t="s">
        <v>39</v>
      </c>
      <c r="AB144" s="16">
        <f t="shared" si="1"/>
        <v>0</v>
      </c>
    </row>
    <row r="145" spans="2:28" ht="16.5" customHeight="1" x14ac:dyDescent="0.15">
      <c r="B145" s="16">
        <v>139</v>
      </c>
      <c r="C145" s="376"/>
      <c r="D145" s="385"/>
      <c r="E145" s="388"/>
      <c r="F145" s="388"/>
      <c r="G145" s="388"/>
      <c r="H145" s="388"/>
      <c r="I145" s="312" t="s">
        <v>110</v>
      </c>
      <c r="J145" s="313">
        <v>1</v>
      </c>
      <c r="K145" s="314" t="s">
        <v>812</v>
      </c>
      <c r="L145" s="313">
        <v>0</v>
      </c>
      <c r="M145" s="312" t="s">
        <v>36</v>
      </c>
      <c r="N145" s="43" t="s">
        <v>576</v>
      </c>
      <c r="R145" s="16">
        <v>1</v>
      </c>
      <c r="AB145" s="16">
        <f t="shared" si="1"/>
        <v>1</v>
      </c>
    </row>
    <row r="146" spans="2:28" ht="16.5" customHeight="1" x14ac:dyDescent="0.15">
      <c r="B146" s="16">
        <v>140</v>
      </c>
      <c r="C146" s="376"/>
      <c r="D146" s="385"/>
      <c r="E146" s="388"/>
      <c r="F146" s="388"/>
      <c r="G146" s="388"/>
      <c r="H146" s="388"/>
      <c r="I146" s="95" t="s">
        <v>52</v>
      </c>
      <c r="J146" s="96">
        <v>0</v>
      </c>
      <c r="K146" s="97" t="s">
        <v>812</v>
      </c>
      <c r="L146" s="96">
        <v>1</v>
      </c>
      <c r="M146" s="95" t="s">
        <v>9</v>
      </c>
      <c r="N146" s="43" t="s">
        <v>39</v>
      </c>
      <c r="AB146" s="16">
        <f t="shared" si="1"/>
        <v>0</v>
      </c>
    </row>
    <row r="147" spans="2:28" ht="16.5" customHeight="1" x14ac:dyDescent="0.15">
      <c r="B147" s="16">
        <v>141</v>
      </c>
      <c r="C147" s="376"/>
      <c r="D147" s="385"/>
      <c r="E147" s="388"/>
      <c r="F147" s="388"/>
      <c r="G147" s="388"/>
      <c r="H147" s="388"/>
      <c r="I147" s="298" t="s">
        <v>110</v>
      </c>
      <c r="J147" s="302">
        <v>0</v>
      </c>
      <c r="K147" s="162" t="s">
        <v>812</v>
      </c>
      <c r="L147" s="302">
        <v>0</v>
      </c>
      <c r="M147" s="298" t="s">
        <v>10</v>
      </c>
      <c r="N147" s="43" t="s">
        <v>39</v>
      </c>
      <c r="AB147" s="16">
        <f t="shared" si="1"/>
        <v>0</v>
      </c>
    </row>
    <row r="148" spans="2:28" ht="16.5" customHeight="1" x14ac:dyDescent="0.15">
      <c r="B148" s="16">
        <v>142</v>
      </c>
      <c r="C148" s="376"/>
      <c r="D148" s="385"/>
      <c r="E148" s="388"/>
      <c r="F148" s="388"/>
      <c r="G148" s="388"/>
      <c r="H148" s="388"/>
      <c r="I148" s="298" t="s">
        <v>52</v>
      </c>
      <c r="J148" s="302">
        <v>2</v>
      </c>
      <c r="K148" s="162" t="s">
        <v>812</v>
      </c>
      <c r="L148" s="302">
        <v>2</v>
      </c>
      <c r="M148" s="298" t="s">
        <v>10</v>
      </c>
      <c r="N148" s="43" t="s">
        <v>354</v>
      </c>
      <c r="S148" s="16">
        <v>1</v>
      </c>
      <c r="W148" s="16">
        <v>1</v>
      </c>
      <c r="AB148" s="16">
        <f t="shared" si="1"/>
        <v>2</v>
      </c>
    </row>
    <row r="149" spans="2:28" ht="16.5" customHeight="1" thickBot="1" x14ac:dyDescent="0.2">
      <c r="B149" s="16">
        <v>143</v>
      </c>
      <c r="C149" s="376"/>
      <c r="D149" s="386"/>
      <c r="E149" s="400"/>
      <c r="F149" s="400"/>
      <c r="G149" s="400"/>
      <c r="H149" s="400"/>
      <c r="I149" s="321" t="s">
        <v>110</v>
      </c>
      <c r="J149" s="322">
        <v>0</v>
      </c>
      <c r="K149" s="323" t="s">
        <v>812</v>
      </c>
      <c r="L149" s="322">
        <v>1</v>
      </c>
      <c r="M149" s="321" t="s">
        <v>9</v>
      </c>
      <c r="N149" s="209" t="s">
        <v>39</v>
      </c>
      <c r="AB149" s="16">
        <f t="shared" si="1"/>
        <v>0</v>
      </c>
    </row>
    <row r="150" spans="2:28" ht="16.5" customHeight="1" thickTop="1" x14ac:dyDescent="0.15">
      <c r="B150" s="16">
        <v>144</v>
      </c>
      <c r="C150" s="376">
        <v>45</v>
      </c>
      <c r="D150" s="369"/>
      <c r="E150" s="372" t="s">
        <v>297</v>
      </c>
      <c r="F150" s="372" t="s">
        <v>45</v>
      </c>
      <c r="G150" s="372" t="s">
        <v>1027</v>
      </c>
      <c r="H150" s="370" t="s">
        <v>1032</v>
      </c>
      <c r="I150" s="310" t="s">
        <v>727</v>
      </c>
      <c r="J150" s="311">
        <v>2</v>
      </c>
      <c r="K150" s="161" t="s">
        <v>812</v>
      </c>
      <c r="L150" s="311">
        <v>0</v>
      </c>
      <c r="M150" s="310" t="s">
        <v>36</v>
      </c>
      <c r="N150" s="118" t="s">
        <v>354</v>
      </c>
      <c r="S150" s="16">
        <v>1</v>
      </c>
      <c r="W150" s="16">
        <v>1</v>
      </c>
      <c r="AB150" s="16">
        <f t="shared" si="1"/>
        <v>2</v>
      </c>
    </row>
    <row r="151" spans="2:28" ht="16.5" customHeight="1" x14ac:dyDescent="0.15">
      <c r="B151" s="16">
        <v>145</v>
      </c>
      <c r="C151" s="376"/>
      <c r="D151" s="296"/>
      <c r="E151" s="373"/>
      <c r="F151" s="373"/>
      <c r="G151" s="373"/>
      <c r="H151" s="371"/>
      <c r="I151" s="160" t="s">
        <v>1034</v>
      </c>
      <c r="J151" s="167">
        <v>9</v>
      </c>
      <c r="K151" s="199" t="s">
        <v>812</v>
      </c>
      <c r="L151" s="167">
        <v>0</v>
      </c>
      <c r="M151" s="160" t="s">
        <v>36</v>
      </c>
      <c r="N151" s="159" t="s">
        <v>1029</v>
      </c>
      <c r="O151" s="16">
        <v>2</v>
      </c>
      <c r="R151" s="16">
        <v>4</v>
      </c>
      <c r="S151" s="16">
        <v>1</v>
      </c>
      <c r="W151" s="16">
        <v>1</v>
      </c>
      <c r="Z151" s="16">
        <v>1</v>
      </c>
      <c r="AB151" s="16">
        <f t="shared" si="1"/>
        <v>9</v>
      </c>
    </row>
    <row r="152" spans="2:28" ht="16.5" customHeight="1" x14ac:dyDescent="0.15">
      <c r="B152" s="16">
        <v>146</v>
      </c>
      <c r="C152" s="376"/>
      <c r="D152" s="296"/>
      <c r="E152" s="375"/>
      <c r="F152" s="375"/>
      <c r="G152" s="373"/>
      <c r="H152" s="371"/>
      <c r="I152" s="192" t="s">
        <v>1028</v>
      </c>
      <c r="J152" s="193">
        <v>3</v>
      </c>
      <c r="K152" s="194" t="s">
        <v>812</v>
      </c>
      <c r="L152" s="193">
        <v>1</v>
      </c>
      <c r="M152" s="192" t="s">
        <v>36</v>
      </c>
      <c r="N152" s="75" t="s">
        <v>1033</v>
      </c>
      <c r="Q152" s="16">
        <v>1</v>
      </c>
      <c r="R152" s="16">
        <v>1</v>
      </c>
      <c r="Y152" s="16">
        <v>1</v>
      </c>
      <c r="AB152" s="16">
        <f t="shared" si="1"/>
        <v>3</v>
      </c>
    </row>
    <row r="153" spans="2:28" ht="16.5" customHeight="1" x14ac:dyDescent="0.15">
      <c r="B153" s="16">
        <v>147</v>
      </c>
      <c r="C153" s="376">
        <v>46</v>
      </c>
      <c r="D153" s="296"/>
      <c r="E153" s="373" t="s">
        <v>877</v>
      </c>
      <c r="F153" s="373" t="s">
        <v>45</v>
      </c>
      <c r="G153" s="373"/>
      <c r="H153" s="371"/>
      <c r="I153" s="310" t="s">
        <v>1030</v>
      </c>
      <c r="J153" s="311">
        <v>3</v>
      </c>
      <c r="K153" s="161" t="s">
        <v>812</v>
      </c>
      <c r="L153" s="311">
        <v>1</v>
      </c>
      <c r="M153" s="310" t="s">
        <v>36</v>
      </c>
      <c r="N153" s="118" t="s">
        <v>1031</v>
      </c>
      <c r="R153" s="16">
        <v>2</v>
      </c>
      <c r="S153" s="16">
        <v>1</v>
      </c>
      <c r="AB153" s="16">
        <f t="shared" si="1"/>
        <v>3</v>
      </c>
    </row>
    <row r="154" spans="2:28" ht="16.5" customHeight="1" x14ac:dyDescent="0.15">
      <c r="B154" s="16">
        <v>148</v>
      </c>
      <c r="C154" s="376"/>
      <c r="D154" s="296"/>
      <c r="E154" s="373"/>
      <c r="F154" s="373"/>
      <c r="G154" s="373"/>
      <c r="H154" s="371"/>
      <c r="I154" s="160" t="s">
        <v>119</v>
      </c>
      <c r="J154" s="498">
        <v>2</v>
      </c>
      <c r="K154" s="499" t="s">
        <v>812</v>
      </c>
      <c r="L154" s="498">
        <v>0</v>
      </c>
      <c r="M154" s="160" t="s">
        <v>36</v>
      </c>
      <c r="N154" s="159" t="s">
        <v>800</v>
      </c>
      <c r="R154" s="16">
        <v>1</v>
      </c>
      <c r="Y154" s="16">
        <v>1</v>
      </c>
      <c r="AB154" s="16">
        <f t="shared" si="1"/>
        <v>2</v>
      </c>
    </row>
    <row r="155" spans="2:28" ht="16.5" customHeight="1" x14ac:dyDescent="0.15">
      <c r="B155" s="16">
        <v>149</v>
      </c>
      <c r="C155" s="376">
        <v>47</v>
      </c>
      <c r="D155" s="296"/>
      <c r="E155" s="392" t="s">
        <v>205</v>
      </c>
      <c r="F155" s="392" t="s">
        <v>45</v>
      </c>
      <c r="G155" s="392" t="s">
        <v>1038</v>
      </c>
      <c r="H155" s="402" t="s">
        <v>1040</v>
      </c>
      <c r="I155" s="234" t="s">
        <v>1035</v>
      </c>
      <c r="J155" s="235">
        <v>0</v>
      </c>
      <c r="K155" s="236" t="s">
        <v>812</v>
      </c>
      <c r="L155" s="235">
        <v>1</v>
      </c>
      <c r="M155" s="234" t="s">
        <v>9</v>
      </c>
      <c r="N155" s="71" t="s">
        <v>39</v>
      </c>
      <c r="AB155" s="16">
        <f t="shared" si="1"/>
        <v>0</v>
      </c>
    </row>
    <row r="156" spans="2:28" ht="16.5" customHeight="1" x14ac:dyDescent="0.15">
      <c r="B156" s="16">
        <v>150</v>
      </c>
      <c r="C156" s="376"/>
      <c r="D156" s="296"/>
      <c r="E156" s="373"/>
      <c r="F156" s="373"/>
      <c r="G156" s="373"/>
      <c r="H156" s="373"/>
      <c r="I156" s="307" t="s">
        <v>1036</v>
      </c>
      <c r="J156" s="308">
        <v>0</v>
      </c>
      <c r="K156" s="309" t="s">
        <v>812</v>
      </c>
      <c r="L156" s="308">
        <v>1</v>
      </c>
      <c r="M156" s="307" t="s">
        <v>9</v>
      </c>
      <c r="N156" s="118" t="s">
        <v>39</v>
      </c>
      <c r="AB156" s="16">
        <f t="shared" si="1"/>
        <v>0</v>
      </c>
    </row>
    <row r="157" spans="2:28" ht="16.5" customHeight="1" x14ac:dyDescent="0.15">
      <c r="B157" s="16">
        <v>151</v>
      </c>
      <c r="C157" s="376"/>
      <c r="D157" s="296"/>
      <c r="E157" s="373"/>
      <c r="F157" s="373"/>
      <c r="G157" s="373"/>
      <c r="H157" s="373"/>
      <c r="I157" s="310" t="s">
        <v>1037</v>
      </c>
      <c r="J157" s="311">
        <v>4</v>
      </c>
      <c r="K157" s="161" t="s">
        <v>812</v>
      </c>
      <c r="L157" s="311">
        <v>0</v>
      </c>
      <c r="M157" s="310" t="s">
        <v>36</v>
      </c>
      <c r="N157" s="118" t="s">
        <v>1041</v>
      </c>
      <c r="R157" s="16">
        <v>1</v>
      </c>
      <c r="W157" s="16">
        <v>3</v>
      </c>
      <c r="AB157" s="16">
        <f t="shared" si="1"/>
        <v>4</v>
      </c>
    </row>
    <row r="158" spans="2:28" ht="16.5" customHeight="1" x14ac:dyDescent="0.15">
      <c r="B158" s="16">
        <v>152</v>
      </c>
      <c r="C158" s="376"/>
      <c r="D158" s="296"/>
      <c r="E158" s="373"/>
      <c r="F158" s="373"/>
      <c r="G158" s="373"/>
      <c r="H158" s="373"/>
      <c r="I158" s="310" t="s">
        <v>119</v>
      </c>
      <c r="J158" s="311">
        <v>3</v>
      </c>
      <c r="K158" s="161" t="s">
        <v>812</v>
      </c>
      <c r="L158" s="311">
        <v>0</v>
      </c>
      <c r="M158" s="310" t="s">
        <v>36</v>
      </c>
      <c r="N158" s="118" t="s">
        <v>1042</v>
      </c>
      <c r="R158" s="16">
        <v>2</v>
      </c>
      <c r="W158" s="16">
        <v>1</v>
      </c>
      <c r="AB158" s="16">
        <f t="shared" si="1"/>
        <v>3</v>
      </c>
    </row>
    <row r="159" spans="2:28" ht="16.5" customHeight="1" x14ac:dyDescent="0.15">
      <c r="B159" s="16">
        <v>153</v>
      </c>
      <c r="C159" s="376"/>
      <c r="D159" s="296"/>
      <c r="E159" s="374"/>
      <c r="F159" s="374"/>
      <c r="G159" s="374"/>
      <c r="H159" s="374"/>
      <c r="I159" s="115" t="s">
        <v>788</v>
      </c>
      <c r="J159" s="116">
        <v>1</v>
      </c>
      <c r="K159" s="117" t="s">
        <v>812</v>
      </c>
      <c r="L159" s="116">
        <v>1</v>
      </c>
      <c r="M159" s="115" t="s">
        <v>10</v>
      </c>
      <c r="N159" s="118" t="s">
        <v>20</v>
      </c>
      <c r="S159" s="16">
        <v>1</v>
      </c>
      <c r="AB159" s="16">
        <f t="shared" si="1"/>
        <v>1</v>
      </c>
    </row>
    <row r="160" spans="2:28" ht="16.5" customHeight="1" x14ac:dyDescent="0.15">
      <c r="C160" s="163"/>
      <c r="D160" s="296"/>
      <c r="E160" s="294"/>
      <c r="F160" s="294"/>
      <c r="G160" s="294"/>
      <c r="H160" s="294"/>
      <c r="I160" s="22"/>
      <c r="J160" s="23"/>
      <c r="K160" s="24" t="s">
        <v>812</v>
      </c>
      <c r="L160" s="23"/>
      <c r="M160" s="22"/>
      <c r="N160" s="25"/>
      <c r="AB160" s="16">
        <f t="shared" si="1"/>
        <v>0</v>
      </c>
    </row>
    <row r="161" spans="3:29" ht="16.5" customHeight="1" thickBot="1" x14ac:dyDescent="0.2">
      <c r="C161" s="163"/>
      <c r="D161" s="220"/>
      <c r="E161" s="216"/>
      <c r="F161" s="216"/>
      <c r="G161" s="216"/>
      <c r="H161" s="216"/>
      <c r="I161" s="158"/>
      <c r="K161" s="16" t="s">
        <v>31</v>
      </c>
      <c r="M161" s="158"/>
      <c r="N161" s="163"/>
      <c r="AB161" s="16">
        <f t="shared" si="1"/>
        <v>0</v>
      </c>
    </row>
    <row r="162" spans="3:29" ht="30" customHeight="1" thickTop="1" x14ac:dyDescent="0.15">
      <c r="D162" s="206"/>
      <c r="E162" s="432" t="s">
        <v>389</v>
      </c>
      <c r="F162" s="432"/>
      <c r="G162" s="432"/>
      <c r="H162" s="433" t="s">
        <v>651</v>
      </c>
      <c r="I162" s="434"/>
      <c r="J162" s="434"/>
      <c r="K162" s="434"/>
      <c r="L162" s="434"/>
      <c r="M162" s="435"/>
      <c r="N162" s="204"/>
    </row>
    <row r="163" spans="3:29" ht="30" customHeight="1" x14ac:dyDescent="0.15">
      <c r="D163" s="207"/>
      <c r="E163" s="410" t="s">
        <v>390</v>
      </c>
      <c r="F163" s="410"/>
      <c r="G163" s="410"/>
      <c r="H163" s="411"/>
      <c r="I163" s="412"/>
      <c r="J163" s="412"/>
      <c r="K163" s="412"/>
      <c r="L163" s="412"/>
      <c r="M163" s="413"/>
      <c r="N163" s="264"/>
    </row>
    <row r="164" spans="3:29" ht="30" customHeight="1" x14ac:dyDescent="0.15">
      <c r="D164" s="207"/>
      <c r="E164" s="410" t="s">
        <v>391</v>
      </c>
      <c r="F164" s="410"/>
      <c r="G164" s="410"/>
      <c r="H164" s="411"/>
      <c r="I164" s="412"/>
      <c r="J164" s="412"/>
      <c r="K164" s="412"/>
      <c r="L164" s="412"/>
      <c r="M164" s="413"/>
      <c r="N164" s="264"/>
    </row>
    <row r="165" spans="3:29" ht="30" customHeight="1" x14ac:dyDescent="0.15">
      <c r="D165" s="207"/>
      <c r="E165" s="410" t="s">
        <v>392</v>
      </c>
      <c r="F165" s="410"/>
      <c r="G165" s="410"/>
      <c r="H165" s="411"/>
      <c r="I165" s="412"/>
      <c r="J165" s="412"/>
      <c r="K165" s="412"/>
      <c r="L165" s="412"/>
      <c r="M165" s="413"/>
      <c r="N165" s="264"/>
    </row>
    <row r="166" spans="3:29" ht="30" customHeight="1" x14ac:dyDescent="0.15">
      <c r="D166" s="207"/>
      <c r="E166" s="410" t="s">
        <v>393</v>
      </c>
      <c r="F166" s="410"/>
      <c r="G166" s="410"/>
      <c r="H166" s="411"/>
      <c r="I166" s="423"/>
      <c r="J166" s="423"/>
      <c r="K166" s="423"/>
      <c r="L166" s="423"/>
      <c r="M166" s="424"/>
      <c r="N166" s="205"/>
    </row>
    <row r="167" spans="3:29" ht="30" customHeight="1" x14ac:dyDescent="0.15">
      <c r="D167" s="207"/>
      <c r="E167" s="410"/>
      <c r="F167" s="410"/>
      <c r="G167" s="419"/>
      <c r="H167" s="425" t="s">
        <v>650</v>
      </c>
      <c r="I167" s="426"/>
      <c r="J167" s="426"/>
      <c r="K167" s="426"/>
      <c r="L167" s="426"/>
      <c r="M167" s="427"/>
      <c r="N167" s="163"/>
    </row>
    <row r="168" spans="3:29" ht="30" customHeight="1" x14ac:dyDescent="0.15">
      <c r="D168" s="207"/>
      <c r="E168" s="410"/>
      <c r="F168" s="410"/>
      <c r="G168" s="419"/>
      <c r="H168" s="420"/>
      <c r="I168" s="421"/>
      <c r="J168" s="421"/>
      <c r="K168" s="421"/>
      <c r="L168" s="421"/>
      <c r="M168" s="422"/>
      <c r="N168" s="163"/>
    </row>
    <row r="169" spans="3:29" ht="30" customHeight="1" thickBot="1" x14ac:dyDescent="0.2">
      <c r="D169" s="208"/>
      <c r="E169" s="414"/>
      <c r="F169" s="414"/>
      <c r="G169" s="415"/>
      <c r="H169" s="416"/>
      <c r="I169" s="417"/>
      <c r="J169" s="417"/>
      <c r="K169" s="417"/>
      <c r="L169" s="417"/>
      <c r="M169" s="418"/>
      <c r="N169" s="209"/>
    </row>
    <row r="170" spans="3:29" ht="16.5" customHeight="1" thickTop="1" x14ac:dyDescent="0.15">
      <c r="D170" s="20"/>
      <c r="E170" s="20"/>
      <c r="F170" s="20"/>
      <c r="G170" s="20"/>
      <c r="H170" s="20"/>
      <c r="N170" s="20"/>
    </row>
    <row r="171" spans="3:29" ht="15.95" customHeight="1" x14ac:dyDescent="0.15">
      <c r="E171" s="20"/>
      <c r="F171" s="20"/>
      <c r="G171" s="1"/>
      <c r="H171" s="20"/>
      <c r="I171" s="10" t="s">
        <v>7</v>
      </c>
      <c r="N171" s="3" t="s">
        <v>8</v>
      </c>
    </row>
    <row r="172" spans="3:29" ht="15.95" customHeight="1" x14ac:dyDescent="0.15">
      <c r="I172" s="4">
        <f>J172/L176</f>
        <v>1.8823529411764706</v>
      </c>
      <c r="J172" s="2">
        <f>SUM(J4:J161)-10-1-1</f>
        <v>288</v>
      </c>
      <c r="L172" s="2">
        <f>SUM(L4:L161)-9-3-2</f>
        <v>201</v>
      </c>
      <c r="M172" s="2">
        <f>J172-L172</f>
        <v>87</v>
      </c>
      <c r="N172" s="5">
        <f>L172/L176</f>
        <v>1.3137254901960784</v>
      </c>
      <c r="O172" s="6">
        <f t="shared" ref="O172:AB172" si="2">SUM(O4:O161)</f>
        <v>8</v>
      </c>
      <c r="P172" s="6">
        <f t="shared" si="2"/>
        <v>2</v>
      </c>
      <c r="Q172" s="6">
        <f t="shared" si="2"/>
        <v>2</v>
      </c>
      <c r="R172" s="6">
        <f t="shared" si="2"/>
        <v>81</v>
      </c>
      <c r="S172" s="6">
        <f t="shared" si="2"/>
        <v>54</v>
      </c>
      <c r="T172" s="6">
        <f t="shared" si="2"/>
        <v>9</v>
      </c>
      <c r="U172" s="6">
        <f t="shared" si="2"/>
        <v>87</v>
      </c>
      <c r="V172" s="6">
        <f t="shared" si="2"/>
        <v>1</v>
      </c>
      <c r="W172" s="6">
        <f t="shared" si="2"/>
        <v>20</v>
      </c>
      <c r="X172" s="6">
        <f t="shared" si="2"/>
        <v>9</v>
      </c>
      <c r="Y172" s="6">
        <f t="shared" si="2"/>
        <v>11</v>
      </c>
      <c r="Z172" s="6">
        <f t="shared" si="2"/>
        <v>3</v>
      </c>
      <c r="AA172" s="6">
        <f t="shared" si="2"/>
        <v>1</v>
      </c>
      <c r="AB172" s="6">
        <f t="shared" si="2"/>
        <v>288</v>
      </c>
      <c r="AC172" s="6"/>
    </row>
    <row r="173" spans="3:29" ht="15.95" customHeight="1" x14ac:dyDescent="0.15">
      <c r="K173" s="16" t="s">
        <v>36</v>
      </c>
      <c r="L173" s="2">
        <f>COUNTIF(M4:M161,"〇")</f>
        <v>76</v>
      </c>
      <c r="M173" s="2"/>
      <c r="N173" s="7">
        <f>ROUND(L173/(L176-L175)*1000,0)</f>
        <v>608</v>
      </c>
      <c r="O173" s="8">
        <f t="shared" ref="O173:AB173" si="3">O172/O174</f>
        <v>2.7777777777777776E-2</v>
      </c>
      <c r="P173" s="8">
        <f t="shared" si="3"/>
        <v>6.9444444444444441E-3</v>
      </c>
      <c r="Q173" s="8">
        <f t="shared" si="3"/>
        <v>6.9444444444444441E-3</v>
      </c>
      <c r="R173" s="8">
        <f>R172/R174</f>
        <v>0.28125</v>
      </c>
      <c r="S173" s="8">
        <f t="shared" si="3"/>
        <v>0.1875</v>
      </c>
      <c r="T173" s="8">
        <f t="shared" si="3"/>
        <v>3.125E-2</v>
      </c>
      <c r="U173" s="8">
        <f t="shared" si="3"/>
        <v>0.30208333333333331</v>
      </c>
      <c r="V173" s="8">
        <f t="shared" si="3"/>
        <v>3.472222222222222E-3</v>
      </c>
      <c r="W173" s="8">
        <f t="shared" si="3"/>
        <v>6.9444444444444448E-2</v>
      </c>
      <c r="X173" s="8">
        <f t="shared" si="3"/>
        <v>3.125E-2</v>
      </c>
      <c r="Y173" s="8">
        <f t="shared" si="3"/>
        <v>3.8194444444444448E-2</v>
      </c>
      <c r="Z173" s="8">
        <f t="shared" si="3"/>
        <v>1.0416666666666666E-2</v>
      </c>
      <c r="AA173" s="8">
        <f t="shared" si="3"/>
        <v>3.472222222222222E-3</v>
      </c>
      <c r="AB173" s="8">
        <f t="shared" si="3"/>
        <v>1</v>
      </c>
      <c r="AC173" s="20" t="s">
        <v>11</v>
      </c>
    </row>
    <row r="174" spans="3:29" ht="15.95" customHeight="1" x14ac:dyDescent="0.15">
      <c r="K174" s="16" t="s">
        <v>9</v>
      </c>
      <c r="L174" s="2">
        <f>COUNTIF(M4:M161,"●")</f>
        <v>49</v>
      </c>
      <c r="M174" s="2"/>
      <c r="O174" s="9">
        <f t="shared" ref="O174:AB174" si="4">$J172</f>
        <v>288</v>
      </c>
      <c r="P174" s="9">
        <f t="shared" si="4"/>
        <v>288</v>
      </c>
      <c r="Q174" s="9">
        <f t="shared" si="4"/>
        <v>288</v>
      </c>
      <c r="R174" s="9">
        <f t="shared" si="4"/>
        <v>288</v>
      </c>
      <c r="S174" s="9">
        <f t="shared" si="4"/>
        <v>288</v>
      </c>
      <c r="T174" s="9">
        <f>$J172</f>
        <v>288</v>
      </c>
      <c r="U174" s="9">
        <f t="shared" ref="U174:X174" si="5">$J172</f>
        <v>288</v>
      </c>
      <c r="V174" s="9">
        <f t="shared" si="5"/>
        <v>288</v>
      </c>
      <c r="W174" s="9">
        <f t="shared" si="5"/>
        <v>288</v>
      </c>
      <c r="X174" s="9">
        <f t="shared" si="5"/>
        <v>288</v>
      </c>
      <c r="Y174" s="9">
        <f t="shared" si="4"/>
        <v>288</v>
      </c>
      <c r="Z174" s="9">
        <f>$J172</f>
        <v>288</v>
      </c>
      <c r="AA174" s="9">
        <f t="shared" si="4"/>
        <v>288</v>
      </c>
      <c r="AB174" s="9">
        <f t="shared" si="4"/>
        <v>288</v>
      </c>
    </row>
    <row r="175" spans="3:29" ht="15.95" customHeight="1" x14ac:dyDescent="0.15">
      <c r="K175" s="16" t="s">
        <v>10</v>
      </c>
      <c r="L175" s="2">
        <f>COUNTIF(M4:M161,"△")</f>
        <v>28</v>
      </c>
      <c r="M175" s="2"/>
      <c r="O175" s="6">
        <f t="shared" ref="O175:AB175" si="6">$L176</f>
        <v>153</v>
      </c>
      <c r="P175" s="6">
        <f t="shared" si="6"/>
        <v>153</v>
      </c>
      <c r="Q175" s="6">
        <f t="shared" si="6"/>
        <v>153</v>
      </c>
      <c r="R175" s="6">
        <f t="shared" si="6"/>
        <v>153</v>
      </c>
      <c r="S175" s="6">
        <f t="shared" si="6"/>
        <v>153</v>
      </c>
      <c r="T175" s="6">
        <f t="shared" si="6"/>
        <v>153</v>
      </c>
      <c r="U175" s="6">
        <f t="shared" si="6"/>
        <v>153</v>
      </c>
      <c r="V175" s="6">
        <f t="shared" si="6"/>
        <v>153</v>
      </c>
      <c r="W175" s="6">
        <f t="shared" si="6"/>
        <v>153</v>
      </c>
      <c r="X175" s="6">
        <f>$L176</f>
        <v>153</v>
      </c>
      <c r="Y175" s="6">
        <f t="shared" si="6"/>
        <v>153</v>
      </c>
      <c r="Z175" s="6">
        <f t="shared" si="6"/>
        <v>153</v>
      </c>
      <c r="AA175" s="6">
        <f t="shared" si="6"/>
        <v>153</v>
      </c>
      <c r="AB175" s="6">
        <f t="shared" si="6"/>
        <v>153</v>
      </c>
    </row>
    <row r="176" spans="3:29" ht="15.95" customHeight="1" x14ac:dyDescent="0.15">
      <c r="L176" s="2">
        <f>SUM(L173:L175)</f>
        <v>153</v>
      </c>
      <c r="M176" s="2"/>
      <c r="O176" s="11">
        <f t="shared" ref="O176:AB176" si="7">O175/O172</f>
        <v>19.125</v>
      </c>
      <c r="P176" s="11">
        <f t="shared" si="7"/>
        <v>76.5</v>
      </c>
      <c r="Q176" s="11">
        <f t="shared" si="7"/>
        <v>76.5</v>
      </c>
      <c r="R176" s="11">
        <f>R175/R172</f>
        <v>1.8888888888888888</v>
      </c>
      <c r="S176" s="11">
        <f t="shared" si="7"/>
        <v>2.8333333333333335</v>
      </c>
      <c r="T176" s="11">
        <f t="shared" si="7"/>
        <v>17</v>
      </c>
      <c r="U176" s="11">
        <f t="shared" si="7"/>
        <v>1.7586206896551724</v>
      </c>
      <c r="V176" s="11">
        <f t="shared" si="7"/>
        <v>153</v>
      </c>
      <c r="W176" s="11">
        <f t="shared" si="7"/>
        <v>7.65</v>
      </c>
      <c r="X176" s="11">
        <f t="shared" si="7"/>
        <v>17</v>
      </c>
      <c r="Y176" s="11">
        <f t="shared" si="7"/>
        <v>13.909090909090908</v>
      </c>
      <c r="Z176" s="11">
        <f>Z175/Z172</f>
        <v>51</v>
      </c>
      <c r="AA176" s="11">
        <f t="shared" si="7"/>
        <v>153</v>
      </c>
      <c r="AB176" s="11">
        <f t="shared" si="7"/>
        <v>0.53125</v>
      </c>
      <c r="AC176" s="3" t="s">
        <v>12</v>
      </c>
    </row>
    <row r="177" spans="13:29" ht="15.95" customHeight="1" x14ac:dyDescent="0.15">
      <c r="M177" s="2"/>
      <c r="O177" s="12">
        <f t="shared" ref="O177:AB177" si="8">O172/O175</f>
        <v>5.2287581699346407E-2</v>
      </c>
      <c r="P177" s="12">
        <f t="shared" si="8"/>
        <v>1.3071895424836602E-2</v>
      </c>
      <c r="Q177" s="12">
        <f t="shared" si="8"/>
        <v>1.3071895424836602E-2</v>
      </c>
      <c r="R177" s="12">
        <f>R172/R175</f>
        <v>0.52941176470588236</v>
      </c>
      <c r="S177" s="12">
        <f t="shared" si="8"/>
        <v>0.35294117647058826</v>
      </c>
      <c r="T177" s="12">
        <f t="shared" si="8"/>
        <v>5.8823529411764705E-2</v>
      </c>
      <c r="U177" s="12">
        <f t="shared" si="8"/>
        <v>0.56862745098039214</v>
      </c>
      <c r="V177" s="12">
        <f t="shared" si="8"/>
        <v>6.5359477124183009E-3</v>
      </c>
      <c r="W177" s="12">
        <f t="shared" si="8"/>
        <v>0.13071895424836602</v>
      </c>
      <c r="X177" s="12">
        <f t="shared" si="8"/>
        <v>5.8823529411764705E-2</v>
      </c>
      <c r="Y177" s="12">
        <f t="shared" si="8"/>
        <v>7.1895424836601302E-2</v>
      </c>
      <c r="Z177" s="12">
        <f t="shared" si="8"/>
        <v>1.9607843137254902E-2</v>
      </c>
      <c r="AA177" s="12">
        <f t="shared" si="8"/>
        <v>6.5359477124183009E-3</v>
      </c>
      <c r="AB177" s="12">
        <f t="shared" si="8"/>
        <v>1.8823529411764706</v>
      </c>
      <c r="AC177" s="20" t="s">
        <v>13</v>
      </c>
    </row>
  </sheetData>
  <mergeCells count="257">
    <mergeCell ref="H155:H159"/>
    <mergeCell ref="G155:G159"/>
    <mergeCell ref="F155:F159"/>
    <mergeCell ref="E155:E159"/>
    <mergeCell ref="C155:C159"/>
    <mergeCell ref="M118:M119"/>
    <mergeCell ref="N118:N119"/>
    <mergeCell ref="C111:C113"/>
    <mergeCell ref="C114:C116"/>
    <mergeCell ref="C117:C120"/>
    <mergeCell ref="N131:N132"/>
    <mergeCell ref="H131:H132"/>
    <mergeCell ref="H138:H140"/>
    <mergeCell ref="G138:G140"/>
    <mergeCell ref="F138:F140"/>
    <mergeCell ref="E138:E140"/>
    <mergeCell ref="C138:C140"/>
    <mergeCell ref="E163:G163"/>
    <mergeCell ref="H163:M163"/>
    <mergeCell ref="C131:C132"/>
    <mergeCell ref="B131:B132"/>
    <mergeCell ref="D121:D134"/>
    <mergeCell ref="F125:F130"/>
    <mergeCell ref="E125:E130"/>
    <mergeCell ref="C121:C124"/>
    <mergeCell ref="C125:C130"/>
    <mergeCell ref="E135:E137"/>
    <mergeCell ref="F135:F137"/>
    <mergeCell ref="G135:G137"/>
    <mergeCell ref="H135:H137"/>
    <mergeCell ref="C135:C137"/>
    <mergeCell ref="E131:E132"/>
    <mergeCell ref="F131:F132"/>
    <mergeCell ref="G131:G132"/>
    <mergeCell ref="H144:H149"/>
    <mergeCell ref="G144:G149"/>
    <mergeCell ref="F144:F149"/>
    <mergeCell ref="E144:E149"/>
    <mergeCell ref="D135:D149"/>
    <mergeCell ref="C144:C149"/>
    <mergeCell ref="H141:H143"/>
    <mergeCell ref="E162:G162"/>
    <mergeCell ref="H162:M162"/>
    <mergeCell ref="H101:H106"/>
    <mergeCell ref="H111:H113"/>
    <mergeCell ref="G111:G113"/>
    <mergeCell ref="F111:F113"/>
    <mergeCell ref="E111:E113"/>
    <mergeCell ref="F114:F116"/>
    <mergeCell ref="F117:F120"/>
    <mergeCell ref="E114:E116"/>
    <mergeCell ref="E117:E120"/>
    <mergeCell ref="G114:G120"/>
    <mergeCell ref="H114:H120"/>
    <mergeCell ref="I118:I119"/>
    <mergeCell ref="H121:H124"/>
    <mergeCell ref="G121:G124"/>
    <mergeCell ref="F121:F124"/>
    <mergeCell ref="E121:E124"/>
    <mergeCell ref="H125:H130"/>
    <mergeCell ref="G125:G130"/>
    <mergeCell ref="I131:I132"/>
    <mergeCell ref="M131:M132"/>
    <mergeCell ref="H109:H110"/>
    <mergeCell ref="G109:G110"/>
    <mergeCell ref="E78:E81"/>
    <mergeCell ref="F78:F81"/>
    <mergeCell ref="G78:G81"/>
    <mergeCell ref="H78:H81"/>
    <mergeCell ref="C82:C84"/>
    <mergeCell ref="E92:E100"/>
    <mergeCell ref="F92:F100"/>
    <mergeCell ref="G92:G100"/>
    <mergeCell ref="H92:H100"/>
    <mergeCell ref="E85:E86"/>
    <mergeCell ref="D82:D89"/>
    <mergeCell ref="H90:H91"/>
    <mergeCell ref="G90:G91"/>
    <mergeCell ref="F90:F91"/>
    <mergeCell ref="E90:E91"/>
    <mergeCell ref="C90:C91"/>
    <mergeCell ref="C92:C100"/>
    <mergeCell ref="G82:G84"/>
    <mergeCell ref="H82:H84"/>
    <mergeCell ref="H48:H51"/>
    <mergeCell ref="E82:E84"/>
    <mergeCell ref="F82:F84"/>
    <mergeCell ref="H87:H89"/>
    <mergeCell ref="G87:G89"/>
    <mergeCell ref="F87:F89"/>
    <mergeCell ref="E87:E89"/>
    <mergeCell ref="C85:C86"/>
    <mergeCell ref="C87:C89"/>
    <mergeCell ref="C78:C81"/>
    <mergeCell ref="D70:D81"/>
    <mergeCell ref="C74:C77"/>
    <mergeCell ref="C70:C71"/>
    <mergeCell ref="C72:C73"/>
    <mergeCell ref="G70:G71"/>
    <mergeCell ref="H70:H71"/>
    <mergeCell ref="G58:G63"/>
    <mergeCell ref="F61:F63"/>
    <mergeCell ref="E61:E63"/>
    <mergeCell ref="F70:F71"/>
    <mergeCell ref="E70:E71"/>
    <mergeCell ref="H85:H86"/>
    <mergeCell ref="G85:G86"/>
    <mergeCell ref="F85:F86"/>
    <mergeCell ref="H64:H69"/>
    <mergeCell ref="C20:C21"/>
    <mergeCell ref="C22:C23"/>
    <mergeCell ref="D14:D23"/>
    <mergeCell ref="E22:E23"/>
    <mergeCell ref="H14:H15"/>
    <mergeCell ref="G14:G15"/>
    <mergeCell ref="E16:E19"/>
    <mergeCell ref="G16:G19"/>
    <mergeCell ref="C14:C15"/>
    <mergeCell ref="H20:H21"/>
    <mergeCell ref="G20:G21"/>
    <mergeCell ref="F20:F21"/>
    <mergeCell ref="E20:E21"/>
    <mergeCell ref="C16:C19"/>
    <mergeCell ref="H16:H19"/>
    <mergeCell ref="C24:C25"/>
    <mergeCell ref="C41:C43"/>
    <mergeCell ref="D26:D43"/>
    <mergeCell ref="C26:C30"/>
    <mergeCell ref="D24:D25"/>
    <mergeCell ref="F14:F15"/>
    <mergeCell ref="H52:H57"/>
    <mergeCell ref="F58:F60"/>
    <mergeCell ref="H74:H77"/>
    <mergeCell ref="G74:G77"/>
    <mergeCell ref="F74:F77"/>
    <mergeCell ref="E74:E77"/>
    <mergeCell ref="E72:E73"/>
    <mergeCell ref="F72:F73"/>
    <mergeCell ref="G72:G73"/>
    <mergeCell ref="H72:H73"/>
    <mergeCell ref="H24:H25"/>
    <mergeCell ref="E26:E30"/>
    <mergeCell ref="F24:F25"/>
    <mergeCell ref="E24:E25"/>
    <mergeCell ref="E31:E36"/>
    <mergeCell ref="H37:H40"/>
    <mergeCell ref="G37:G40"/>
    <mergeCell ref="F26:F30"/>
    <mergeCell ref="H31:H36"/>
    <mergeCell ref="F37:F40"/>
    <mergeCell ref="E37:E40"/>
    <mergeCell ref="E48:E51"/>
    <mergeCell ref="F48:F51"/>
    <mergeCell ref="E55:E57"/>
    <mergeCell ref="F55:F57"/>
    <mergeCell ref="G52:G57"/>
    <mergeCell ref="E164:G164"/>
    <mergeCell ref="H164:M164"/>
    <mergeCell ref="E169:G169"/>
    <mergeCell ref="H169:M169"/>
    <mergeCell ref="E168:G168"/>
    <mergeCell ref="H168:M168"/>
    <mergeCell ref="E165:G165"/>
    <mergeCell ref="H165:M165"/>
    <mergeCell ref="E166:G166"/>
    <mergeCell ref="H166:M166"/>
    <mergeCell ref="E167:G167"/>
    <mergeCell ref="H167:M167"/>
    <mergeCell ref="C4:C5"/>
    <mergeCell ref="E14:E15"/>
    <mergeCell ref="F41:F43"/>
    <mergeCell ref="E41:E43"/>
    <mergeCell ref="E58:E60"/>
    <mergeCell ref="H58:H63"/>
    <mergeCell ref="D4:D13"/>
    <mergeCell ref="C6:C11"/>
    <mergeCell ref="C12:C13"/>
    <mergeCell ref="G4:G5"/>
    <mergeCell ref="H4:H5"/>
    <mergeCell ref="F4:F5"/>
    <mergeCell ref="E4:E5"/>
    <mergeCell ref="H12:H13"/>
    <mergeCell ref="G12:G13"/>
    <mergeCell ref="E6:E11"/>
    <mergeCell ref="F6:F11"/>
    <mergeCell ref="G6:G11"/>
    <mergeCell ref="H6:H11"/>
    <mergeCell ref="F12:F13"/>
    <mergeCell ref="C52:C54"/>
    <mergeCell ref="C55:C57"/>
    <mergeCell ref="C58:C60"/>
    <mergeCell ref="E52:E54"/>
    <mergeCell ref="H44:H47"/>
    <mergeCell ref="C48:C51"/>
    <mergeCell ref="E44:E47"/>
    <mergeCell ref="F52:F54"/>
    <mergeCell ref="G44:G47"/>
    <mergeCell ref="F44:F47"/>
    <mergeCell ref="D2:N2"/>
    <mergeCell ref="D3:E3"/>
    <mergeCell ref="J3:M3"/>
    <mergeCell ref="H22:H23"/>
    <mergeCell ref="G22:G23"/>
    <mergeCell ref="F22:F23"/>
    <mergeCell ref="C31:C36"/>
    <mergeCell ref="C37:C40"/>
    <mergeCell ref="C44:C47"/>
    <mergeCell ref="E12:E13"/>
    <mergeCell ref="F16:F19"/>
    <mergeCell ref="H26:H30"/>
    <mergeCell ref="G26:G30"/>
    <mergeCell ref="G31:G36"/>
    <mergeCell ref="F31:F36"/>
    <mergeCell ref="G24:G25"/>
    <mergeCell ref="H41:H43"/>
    <mergeCell ref="G41:G43"/>
    <mergeCell ref="G64:G69"/>
    <mergeCell ref="F67:F69"/>
    <mergeCell ref="E67:E69"/>
    <mergeCell ref="C64:C66"/>
    <mergeCell ref="C67:C69"/>
    <mergeCell ref="D44:D69"/>
    <mergeCell ref="E64:E66"/>
    <mergeCell ref="F64:F66"/>
    <mergeCell ref="G48:G51"/>
    <mergeCell ref="C61:C63"/>
    <mergeCell ref="I107:I108"/>
    <mergeCell ref="M107:M108"/>
    <mergeCell ref="N107:N108"/>
    <mergeCell ref="D90:D108"/>
    <mergeCell ref="C107:C108"/>
    <mergeCell ref="G101:G106"/>
    <mergeCell ref="F101:F106"/>
    <mergeCell ref="E101:E106"/>
    <mergeCell ref="C101:C106"/>
    <mergeCell ref="H150:H154"/>
    <mergeCell ref="G150:G154"/>
    <mergeCell ref="F150:F152"/>
    <mergeCell ref="F153:F154"/>
    <mergeCell ref="E150:E152"/>
    <mergeCell ref="E153:E154"/>
    <mergeCell ref="C150:C152"/>
    <mergeCell ref="C153:C154"/>
    <mergeCell ref="B107:B108"/>
    <mergeCell ref="E107:E108"/>
    <mergeCell ref="F107:F108"/>
    <mergeCell ref="G107:G108"/>
    <mergeCell ref="H107:H108"/>
    <mergeCell ref="B118:B119"/>
    <mergeCell ref="F109:F110"/>
    <mergeCell ref="E109:E110"/>
    <mergeCell ref="C109:C110"/>
    <mergeCell ref="D109:D120"/>
    <mergeCell ref="G141:G143"/>
    <mergeCell ref="F141:F143"/>
    <mergeCell ref="E141:E143"/>
    <mergeCell ref="C141:C143"/>
  </mergeCells>
  <phoneticPr fontId="1"/>
  <pageMargins left="0.19685039370078741" right="0.19685039370078741" top="0.86614173228346458" bottom="0.19685039370078741" header="0.51181102362204722" footer="0.51181102362204722"/>
  <pageSetup paperSize="9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CAB13-8C30-4A64-8C8F-9FEE0215507C}">
  <dimension ref="B1:AF166"/>
  <sheetViews>
    <sheetView zoomScale="90" zoomScaleNormal="90" zoomScaleSheetLayoutView="70" workbookViewId="0">
      <pane ySplit="3" topLeftCell="A70" activePane="bottomLeft" state="frozen"/>
      <selection pane="bottomLeft" activeCell="G85" sqref="G85:G88"/>
    </sheetView>
  </sheetViews>
  <sheetFormatPr defaultColWidth="9" defaultRowHeight="15.95" customHeight="1" x14ac:dyDescent="0.15"/>
  <cols>
    <col min="1" max="1" width="1.75" style="16" customWidth="1"/>
    <col min="2" max="3" width="5.25" style="16" customWidth="1"/>
    <col min="4" max="5" width="6.375" style="16" customWidth="1"/>
    <col min="6" max="6" width="13.375" style="16" customWidth="1"/>
    <col min="7" max="7" width="31.625" style="16" customWidth="1"/>
    <col min="8" max="8" width="33.25" style="16" customWidth="1"/>
    <col min="9" max="9" width="23.75" style="16" customWidth="1"/>
    <col min="10" max="10" width="5.375" style="2" bestFit="1" customWidth="1"/>
    <col min="11" max="11" width="4.125" style="16" customWidth="1"/>
    <col min="12" max="12" width="5.125" style="2" customWidth="1"/>
    <col min="13" max="13" width="6.125" style="16" customWidth="1"/>
    <col min="14" max="14" width="63.625" style="3" bestFit="1" customWidth="1"/>
    <col min="15" max="25" width="9.5" style="16" customWidth="1"/>
    <col min="26" max="26" width="9.75" style="16" bestFit="1" customWidth="1"/>
    <col min="27" max="31" width="9.5" style="16" customWidth="1"/>
    <col min="32" max="16384" width="9" style="16"/>
  </cols>
  <sheetData>
    <row r="1" spans="2:31" ht="15.95" customHeight="1" x14ac:dyDescent="0.15">
      <c r="O1" s="16">
        <v>1</v>
      </c>
      <c r="P1" s="16">
        <v>2</v>
      </c>
      <c r="Q1" s="16">
        <v>3</v>
      </c>
      <c r="R1" s="16">
        <v>4</v>
      </c>
      <c r="S1" s="16">
        <v>5</v>
      </c>
      <c r="T1" s="16">
        <v>6</v>
      </c>
      <c r="U1" s="16">
        <v>7</v>
      </c>
      <c r="V1" s="16">
        <v>8</v>
      </c>
      <c r="W1" s="16">
        <v>9</v>
      </c>
      <c r="X1" s="16">
        <v>10</v>
      </c>
      <c r="Y1" s="16">
        <v>11</v>
      </c>
      <c r="Z1" s="16">
        <v>12</v>
      </c>
    </row>
    <row r="2" spans="2:31" ht="35.25" customHeight="1" thickBot="1" x14ac:dyDescent="0.2">
      <c r="D2" s="393" t="s">
        <v>407</v>
      </c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16">
        <f t="shared" ref="O2:Z2" si="0">RANK(O161,$O$161:$Z$161)</f>
        <v>11</v>
      </c>
      <c r="P2" s="16">
        <f t="shared" si="0"/>
        <v>5</v>
      </c>
      <c r="Q2" s="16">
        <f t="shared" si="0"/>
        <v>8</v>
      </c>
      <c r="R2" s="16">
        <f t="shared" si="0"/>
        <v>2</v>
      </c>
      <c r="S2" s="16">
        <f t="shared" si="0"/>
        <v>3</v>
      </c>
      <c r="T2" s="16">
        <f t="shared" si="0"/>
        <v>6</v>
      </c>
      <c r="U2" s="16">
        <f t="shared" si="0"/>
        <v>1</v>
      </c>
      <c r="V2" s="16">
        <f t="shared" si="0"/>
        <v>10</v>
      </c>
      <c r="W2" s="16">
        <f t="shared" si="0"/>
        <v>4</v>
      </c>
      <c r="X2" s="16">
        <f t="shared" si="0"/>
        <v>7</v>
      </c>
      <c r="Y2" s="16">
        <f t="shared" si="0"/>
        <v>8</v>
      </c>
      <c r="Z2" s="16">
        <f t="shared" si="0"/>
        <v>11</v>
      </c>
    </row>
    <row r="3" spans="2:31" ht="15.95" customHeight="1" thickTop="1" thickBot="1" x14ac:dyDescent="0.2">
      <c r="C3" s="18"/>
      <c r="D3" s="467" t="s">
        <v>0</v>
      </c>
      <c r="E3" s="468"/>
      <c r="F3" s="15" t="s">
        <v>6</v>
      </c>
      <c r="G3" s="15" t="s">
        <v>1</v>
      </c>
      <c r="H3" s="15" t="s">
        <v>2</v>
      </c>
      <c r="I3" s="15" t="s">
        <v>3</v>
      </c>
      <c r="J3" s="469" t="s">
        <v>4</v>
      </c>
      <c r="K3" s="469"/>
      <c r="L3" s="469"/>
      <c r="M3" s="469"/>
      <c r="N3" s="17" t="s">
        <v>5</v>
      </c>
      <c r="O3" s="16" t="s">
        <v>776</v>
      </c>
      <c r="P3" s="16" t="s">
        <v>16</v>
      </c>
      <c r="Q3" s="16" t="s">
        <v>18</v>
      </c>
      <c r="R3" s="16" t="s">
        <v>471</v>
      </c>
      <c r="S3" s="16" t="s">
        <v>20</v>
      </c>
      <c r="T3" s="16" t="s">
        <v>21</v>
      </c>
      <c r="U3" s="16" t="s">
        <v>22</v>
      </c>
      <c r="V3" s="16" t="s">
        <v>47</v>
      </c>
      <c r="W3" s="16" t="s">
        <v>23</v>
      </c>
      <c r="X3" s="16" t="s">
        <v>24</v>
      </c>
      <c r="Y3" s="16" t="s">
        <v>25</v>
      </c>
      <c r="Z3" s="16" t="s">
        <v>564</v>
      </c>
      <c r="AA3" s="16" t="s">
        <v>14</v>
      </c>
      <c r="AB3" s="16" t="s">
        <v>19</v>
      </c>
      <c r="AC3" s="16" t="s">
        <v>15</v>
      </c>
      <c r="AD3" s="16" t="s">
        <v>26</v>
      </c>
    </row>
    <row r="4" spans="2:31" ht="16.5" customHeight="1" thickTop="1" x14ac:dyDescent="0.15">
      <c r="B4" s="16">
        <v>1</v>
      </c>
      <c r="C4" s="376">
        <v>1</v>
      </c>
      <c r="D4" s="384" t="s">
        <v>29</v>
      </c>
      <c r="E4" s="372" t="s">
        <v>408</v>
      </c>
      <c r="F4" s="372" t="s">
        <v>35</v>
      </c>
      <c r="G4" s="372" t="s">
        <v>409</v>
      </c>
      <c r="H4" s="370" t="s">
        <v>419</v>
      </c>
      <c r="I4" s="217" t="s">
        <v>479</v>
      </c>
      <c r="J4" s="218">
        <v>8</v>
      </c>
      <c r="K4" s="219" t="s">
        <v>413</v>
      </c>
      <c r="L4" s="218">
        <v>0</v>
      </c>
      <c r="M4" s="217" t="s">
        <v>414</v>
      </c>
      <c r="N4" s="44" t="s">
        <v>415</v>
      </c>
      <c r="O4" s="224"/>
      <c r="R4" s="224"/>
      <c r="S4" s="16">
        <v>3</v>
      </c>
      <c r="U4" s="16">
        <v>2</v>
      </c>
      <c r="W4" s="16">
        <v>1</v>
      </c>
      <c r="X4" s="16">
        <v>1</v>
      </c>
      <c r="Z4" s="224"/>
      <c r="AC4" s="16">
        <v>1</v>
      </c>
      <c r="AE4" s="16">
        <f t="shared" ref="AE4:AE35" si="1">SUM(O4:AD4)</f>
        <v>8</v>
      </c>
    </row>
    <row r="5" spans="2:31" ht="16.5" customHeight="1" x14ac:dyDescent="0.15">
      <c r="B5" s="16">
        <v>2</v>
      </c>
      <c r="C5" s="376"/>
      <c r="D5" s="385"/>
      <c r="E5" s="373"/>
      <c r="F5" s="373"/>
      <c r="G5" s="373"/>
      <c r="H5" s="373"/>
      <c r="I5" s="48" t="s">
        <v>410</v>
      </c>
      <c r="J5" s="49">
        <v>0</v>
      </c>
      <c r="K5" s="50" t="s">
        <v>413</v>
      </c>
      <c r="L5" s="49">
        <v>3</v>
      </c>
      <c r="M5" s="48" t="s">
        <v>9</v>
      </c>
      <c r="N5" s="42" t="s">
        <v>416</v>
      </c>
      <c r="O5" s="224"/>
      <c r="R5" s="224"/>
      <c r="Z5" s="224"/>
      <c r="AE5" s="16">
        <f t="shared" si="1"/>
        <v>0</v>
      </c>
    </row>
    <row r="6" spans="2:31" ht="16.5" customHeight="1" x14ac:dyDescent="0.15">
      <c r="B6" s="16">
        <v>3</v>
      </c>
      <c r="C6" s="376"/>
      <c r="D6" s="385"/>
      <c r="E6" s="373"/>
      <c r="F6" s="373"/>
      <c r="G6" s="373"/>
      <c r="H6" s="373"/>
      <c r="I6" s="51" t="s">
        <v>411</v>
      </c>
      <c r="J6" s="52">
        <v>7</v>
      </c>
      <c r="K6" s="53" t="s">
        <v>413</v>
      </c>
      <c r="L6" s="52">
        <v>0</v>
      </c>
      <c r="M6" s="51" t="s">
        <v>414</v>
      </c>
      <c r="N6" s="42" t="s">
        <v>418</v>
      </c>
      <c r="O6" s="224"/>
      <c r="Q6" s="16">
        <v>2</v>
      </c>
      <c r="R6" s="224"/>
      <c r="S6" s="16">
        <v>1</v>
      </c>
      <c r="U6" s="16">
        <v>2</v>
      </c>
      <c r="X6" s="16">
        <v>1</v>
      </c>
      <c r="Z6" s="224"/>
      <c r="AC6" s="16">
        <v>1</v>
      </c>
      <c r="AE6" s="16">
        <f t="shared" si="1"/>
        <v>7</v>
      </c>
    </row>
    <row r="7" spans="2:31" ht="16.5" customHeight="1" thickBot="1" x14ac:dyDescent="0.2">
      <c r="B7" s="16">
        <v>4</v>
      </c>
      <c r="C7" s="376"/>
      <c r="D7" s="386"/>
      <c r="E7" s="391"/>
      <c r="F7" s="391"/>
      <c r="G7" s="391"/>
      <c r="H7" s="391"/>
      <c r="I7" s="168" t="s">
        <v>412</v>
      </c>
      <c r="J7" s="169">
        <v>6</v>
      </c>
      <c r="K7" s="170" t="s">
        <v>413</v>
      </c>
      <c r="L7" s="169">
        <v>1</v>
      </c>
      <c r="M7" s="168" t="s">
        <v>36</v>
      </c>
      <c r="N7" s="171" t="s">
        <v>417</v>
      </c>
      <c r="O7" s="224"/>
      <c r="R7" s="224"/>
      <c r="S7" s="16">
        <v>1</v>
      </c>
      <c r="U7" s="16">
        <v>3</v>
      </c>
      <c r="W7" s="16">
        <v>1</v>
      </c>
      <c r="Y7" s="16">
        <v>1</v>
      </c>
      <c r="Z7" s="224"/>
      <c r="AE7" s="16">
        <f t="shared" si="1"/>
        <v>6</v>
      </c>
    </row>
    <row r="8" spans="2:31" ht="16.5" customHeight="1" thickTop="1" x14ac:dyDescent="0.15">
      <c r="B8" s="16">
        <v>5</v>
      </c>
      <c r="C8" s="376">
        <v>2</v>
      </c>
      <c r="D8" s="384" t="s">
        <v>421</v>
      </c>
      <c r="E8" s="401" t="s">
        <v>422</v>
      </c>
      <c r="F8" s="401" t="s">
        <v>45</v>
      </c>
      <c r="G8" s="401" t="s">
        <v>440</v>
      </c>
      <c r="H8" s="401" t="s">
        <v>423</v>
      </c>
      <c r="I8" s="165" t="s">
        <v>424</v>
      </c>
      <c r="J8" s="164">
        <v>5</v>
      </c>
      <c r="K8" s="172" t="s">
        <v>413</v>
      </c>
      <c r="L8" s="164">
        <v>1</v>
      </c>
      <c r="M8" s="165" t="s">
        <v>426</v>
      </c>
      <c r="N8" s="166" t="s">
        <v>427</v>
      </c>
      <c r="O8" s="224"/>
      <c r="R8" s="224"/>
      <c r="S8" s="16">
        <v>1</v>
      </c>
      <c r="U8" s="16">
        <v>1</v>
      </c>
      <c r="X8" s="16">
        <v>1</v>
      </c>
      <c r="Y8" s="16">
        <v>1</v>
      </c>
      <c r="Z8" s="224"/>
      <c r="AC8" s="16">
        <v>1</v>
      </c>
      <c r="AE8" s="16">
        <f t="shared" si="1"/>
        <v>5</v>
      </c>
    </row>
    <row r="9" spans="2:31" ht="16.5" customHeight="1" x14ac:dyDescent="0.15">
      <c r="B9" s="16">
        <v>6</v>
      </c>
      <c r="C9" s="376"/>
      <c r="D9" s="385"/>
      <c r="E9" s="428"/>
      <c r="F9" s="428"/>
      <c r="G9" s="428"/>
      <c r="H9" s="428"/>
      <c r="I9" s="87" t="s">
        <v>425</v>
      </c>
      <c r="J9" s="88">
        <v>2</v>
      </c>
      <c r="K9" s="89" t="s">
        <v>420</v>
      </c>
      <c r="L9" s="88">
        <v>1</v>
      </c>
      <c r="M9" s="87" t="s">
        <v>426</v>
      </c>
      <c r="N9" s="77" t="s">
        <v>357</v>
      </c>
      <c r="O9" s="224"/>
      <c r="R9" s="224"/>
      <c r="U9" s="16">
        <v>1</v>
      </c>
      <c r="W9" s="16">
        <v>1</v>
      </c>
      <c r="Z9" s="224"/>
      <c r="AE9" s="16">
        <f t="shared" si="1"/>
        <v>2</v>
      </c>
    </row>
    <row r="10" spans="2:31" ht="16.5" customHeight="1" x14ac:dyDescent="0.15">
      <c r="B10" s="16">
        <v>7</v>
      </c>
      <c r="C10" s="376">
        <v>3</v>
      </c>
      <c r="D10" s="385"/>
      <c r="E10" s="458" t="s">
        <v>428</v>
      </c>
      <c r="F10" s="458" t="s">
        <v>429</v>
      </c>
      <c r="G10" s="458" t="s">
        <v>430</v>
      </c>
      <c r="H10" s="461" t="s">
        <v>538</v>
      </c>
      <c r="I10" s="68" t="s">
        <v>431</v>
      </c>
      <c r="J10" s="69">
        <v>4</v>
      </c>
      <c r="K10" s="70" t="s">
        <v>420</v>
      </c>
      <c r="L10" s="69">
        <v>0</v>
      </c>
      <c r="M10" s="68" t="s">
        <v>436</v>
      </c>
      <c r="N10" s="71" t="s">
        <v>437</v>
      </c>
      <c r="O10" s="224"/>
      <c r="P10" s="16">
        <v>1</v>
      </c>
      <c r="Q10" s="16">
        <v>1</v>
      </c>
      <c r="R10" s="224"/>
      <c r="U10" s="16">
        <v>1</v>
      </c>
      <c r="Y10" s="16">
        <v>1</v>
      </c>
      <c r="Z10" s="224"/>
      <c r="AE10" s="16">
        <f t="shared" si="1"/>
        <v>4</v>
      </c>
    </row>
    <row r="11" spans="2:31" ht="16.5" customHeight="1" x14ac:dyDescent="0.15">
      <c r="B11" s="16">
        <v>8</v>
      </c>
      <c r="C11" s="376"/>
      <c r="D11" s="385"/>
      <c r="E11" s="459"/>
      <c r="F11" s="459"/>
      <c r="G11" s="459"/>
      <c r="H11" s="459"/>
      <c r="I11" s="51" t="s">
        <v>432</v>
      </c>
      <c r="J11" s="52">
        <v>4</v>
      </c>
      <c r="K11" s="53" t="s">
        <v>420</v>
      </c>
      <c r="L11" s="52">
        <v>1</v>
      </c>
      <c r="M11" s="51" t="s">
        <v>436</v>
      </c>
      <c r="N11" s="42" t="s">
        <v>438</v>
      </c>
      <c r="O11" s="224"/>
      <c r="Q11" s="16">
        <v>1</v>
      </c>
      <c r="R11" s="224"/>
      <c r="U11" s="16">
        <v>1</v>
      </c>
      <c r="Z11" s="224"/>
      <c r="AC11" s="16">
        <v>2</v>
      </c>
      <c r="AE11" s="16">
        <f t="shared" si="1"/>
        <v>4</v>
      </c>
    </row>
    <row r="12" spans="2:31" ht="16.5" customHeight="1" x14ac:dyDescent="0.15">
      <c r="B12" s="16">
        <v>9</v>
      </c>
      <c r="C12" s="376"/>
      <c r="D12" s="385"/>
      <c r="E12" s="459"/>
      <c r="F12" s="459"/>
      <c r="G12" s="459"/>
      <c r="H12" s="459"/>
      <c r="I12" s="48" t="s">
        <v>433</v>
      </c>
      <c r="J12" s="49">
        <v>0</v>
      </c>
      <c r="K12" s="50" t="s">
        <v>420</v>
      </c>
      <c r="L12" s="49">
        <v>2</v>
      </c>
      <c r="M12" s="48" t="s">
        <v>435</v>
      </c>
      <c r="N12" s="42" t="s">
        <v>39</v>
      </c>
      <c r="O12" s="224"/>
      <c r="R12" s="224"/>
      <c r="Z12" s="224"/>
      <c r="AE12" s="16">
        <f t="shared" si="1"/>
        <v>0</v>
      </c>
    </row>
    <row r="13" spans="2:31" ht="16.5" customHeight="1" x14ac:dyDescent="0.15">
      <c r="B13" s="16">
        <v>10</v>
      </c>
      <c r="C13" s="376"/>
      <c r="D13" s="385"/>
      <c r="E13" s="465"/>
      <c r="F13" s="465"/>
      <c r="G13" s="465"/>
      <c r="H13" s="465"/>
      <c r="I13" s="72" t="s">
        <v>434</v>
      </c>
      <c r="J13" s="73">
        <v>1</v>
      </c>
      <c r="K13" s="74" t="s">
        <v>420</v>
      </c>
      <c r="L13" s="73">
        <v>3</v>
      </c>
      <c r="M13" s="72" t="s">
        <v>9</v>
      </c>
      <c r="N13" s="75" t="s">
        <v>16</v>
      </c>
      <c r="O13" s="224"/>
      <c r="P13" s="16">
        <v>1</v>
      </c>
      <c r="R13" s="224"/>
      <c r="Z13" s="224"/>
      <c r="AE13" s="16">
        <f t="shared" si="1"/>
        <v>1</v>
      </c>
    </row>
    <row r="14" spans="2:31" ht="16.5" customHeight="1" x14ac:dyDescent="0.15">
      <c r="B14" s="16">
        <v>11</v>
      </c>
      <c r="C14" s="376">
        <v>4</v>
      </c>
      <c r="D14" s="385"/>
      <c r="E14" s="457" t="s">
        <v>439</v>
      </c>
      <c r="F14" s="457" t="s">
        <v>45</v>
      </c>
      <c r="G14" s="457" t="s">
        <v>118</v>
      </c>
      <c r="H14" s="457" t="s">
        <v>423</v>
      </c>
      <c r="I14" s="92" t="s">
        <v>441</v>
      </c>
      <c r="J14" s="93">
        <v>1</v>
      </c>
      <c r="K14" s="94" t="s">
        <v>31</v>
      </c>
      <c r="L14" s="93">
        <v>0</v>
      </c>
      <c r="M14" s="92" t="s">
        <v>436</v>
      </c>
      <c r="N14" s="90" t="s">
        <v>444</v>
      </c>
      <c r="O14" s="224"/>
      <c r="R14" s="224"/>
      <c r="U14" s="16">
        <v>1</v>
      </c>
      <c r="Z14" s="224"/>
      <c r="AE14" s="16">
        <f t="shared" si="1"/>
        <v>1</v>
      </c>
    </row>
    <row r="15" spans="2:31" ht="16.5" customHeight="1" x14ac:dyDescent="0.15">
      <c r="B15" s="16">
        <v>12</v>
      </c>
      <c r="C15" s="376"/>
      <c r="D15" s="385"/>
      <c r="E15" s="456"/>
      <c r="F15" s="456"/>
      <c r="G15" s="456"/>
      <c r="H15" s="456"/>
      <c r="I15" s="87" t="s">
        <v>442</v>
      </c>
      <c r="J15" s="88">
        <v>3</v>
      </c>
      <c r="K15" s="89" t="s">
        <v>31</v>
      </c>
      <c r="L15" s="88">
        <v>1</v>
      </c>
      <c r="M15" s="87" t="s">
        <v>36</v>
      </c>
      <c r="N15" s="77" t="s">
        <v>445</v>
      </c>
      <c r="O15" s="224"/>
      <c r="R15" s="224"/>
      <c r="U15" s="16">
        <v>2</v>
      </c>
      <c r="Z15" s="224"/>
      <c r="AB15" s="16">
        <v>1</v>
      </c>
      <c r="AE15" s="16">
        <f t="shared" si="1"/>
        <v>3</v>
      </c>
    </row>
    <row r="16" spans="2:31" ht="16.5" customHeight="1" x14ac:dyDescent="0.15">
      <c r="B16" s="16">
        <v>13</v>
      </c>
      <c r="C16" s="376">
        <v>5</v>
      </c>
      <c r="D16" s="385"/>
      <c r="E16" s="457" t="s">
        <v>147</v>
      </c>
      <c r="F16" s="457" t="s">
        <v>310</v>
      </c>
      <c r="G16" s="457" t="s">
        <v>446</v>
      </c>
      <c r="H16" s="457" t="s">
        <v>423</v>
      </c>
      <c r="I16" s="221" t="s">
        <v>110</v>
      </c>
      <c r="J16" s="222">
        <v>1</v>
      </c>
      <c r="K16" s="223" t="s">
        <v>31</v>
      </c>
      <c r="L16" s="222">
        <v>1</v>
      </c>
      <c r="M16" s="221" t="s">
        <v>10</v>
      </c>
      <c r="N16" s="90" t="s">
        <v>16</v>
      </c>
      <c r="O16" s="224"/>
      <c r="P16" s="16">
        <v>1</v>
      </c>
      <c r="R16" s="224"/>
      <c r="Z16" s="224"/>
      <c r="AE16" s="16">
        <f t="shared" si="1"/>
        <v>1</v>
      </c>
    </row>
    <row r="17" spans="2:31" ht="16.5" customHeight="1" thickBot="1" x14ac:dyDescent="0.2">
      <c r="B17" s="16">
        <v>14</v>
      </c>
      <c r="C17" s="376"/>
      <c r="D17" s="386"/>
      <c r="E17" s="470"/>
      <c r="F17" s="470"/>
      <c r="G17" s="470"/>
      <c r="H17" s="470"/>
      <c r="I17" s="182" t="s">
        <v>447</v>
      </c>
      <c r="J17" s="183">
        <v>0</v>
      </c>
      <c r="K17" s="184" t="s">
        <v>31</v>
      </c>
      <c r="L17" s="183">
        <v>1</v>
      </c>
      <c r="M17" s="182" t="s">
        <v>9</v>
      </c>
      <c r="N17" s="54" t="s">
        <v>39</v>
      </c>
      <c r="O17" s="224"/>
      <c r="R17" s="224"/>
      <c r="Z17" s="224"/>
      <c r="AE17" s="16">
        <f t="shared" si="1"/>
        <v>0</v>
      </c>
    </row>
    <row r="18" spans="2:31" ht="16.5" customHeight="1" thickTop="1" x14ac:dyDescent="0.15">
      <c r="B18" s="16">
        <v>15</v>
      </c>
      <c r="C18" s="376">
        <v>6</v>
      </c>
      <c r="D18" s="384" t="s">
        <v>448</v>
      </c>
      <c r="E18" s="466" t="s">
        <v>449</v>
      </c>
      <c r="F18" s="466" t="s">
        <v>45</v>
      </c>
      <c r="G18" s="466" t="s">
        <v>450</v>
      </c>
      <c r="H18" s="466" t="s">
        <v>451</v>
      </c>
      <c r="I18" s="119" t="s">
        <v>452</v>
      </c>
      <c r="J18" s="120">
        <v>0</v>
      </c>
      <c r="K18" s="121" t="s">
        <v>31</v>
      </c>
      <c r="L18" s="120">
        <v>1</v>
      </c>
      <c r="M18" s="119" t="s">
        <v>455</v>
      </c>
      <c r="N18" s="21" t="s">
        <v>39</v>
      </c>
      <c r="O18" s="224"/>
      <c r="R18" s="224"/>
      <c r="Z18" s="224"/>
      <c r="AC18" s="224"/>
      <c r="AE18" s="16">
        <f t="shared" si="1"/>
        <v>0</v>
      </c>
    </row>
    <row r="19" spans="2:31" ht="16.5" customHeight="1" x14ac:dyDescent="0.15">
      <c r="B19" s="16">
        <v>16</v>
      </c>
      <c r="C19" s="376"/>
      <c r="D19" s="385"/>
      <c r="E19" s="448"/>
      <c r="F19" s="448"/>
      <c r="G19" s="448"/>
      <c r="H19" s="448"/>
      <c r="I19" s="33" t="s">
        <v>453</v>
      </c>
      <c r="J19" s="34">
        <v>3</v>
      </c>
      <c r="K19" s="35" t="s">
        <v>31</v>
      </c>
      <c r="L19" s="34">
        <v>0</v>
      </c>
      <c r="M19" s="33" t="s">
        <v>456</v>
      </c>
      <c r="N19" s="25" t="s">
        <v>457</v>
      </c>
      <c r="O19" s="224"/>
      <c r="R19" s="224"/>
      <c r="V19" s="16">
        <v>1</v>
      </c>
      <c r="X19" s="16">
        <v>1</v>
      </c>
      <c r="Y19" s="16">
        <v>1</v>
      </c>
      <c r="Z19" s="224"/>
      <c r="AC19" s="224"/>
      <c r="AE19" s="16">
        <f t="shared" si="1"/>
        <v>3</v>
      </c>
    </row>
    <row r="20" spans="2:31" ht="16.5" customHeight="1" x14ac:dyDescent="0.15">
      <c r="B20" s="16">
        <v>17</v>
      </c>
      <c r="C20" s="376"/>
      <c r="D20" s="385"/>
      <c r="E20" s="448"/>
      <c r="F20" s="448"/>
      <c r="G20" s="448"/>
      <c r="H20" s="448"/>
      <c r="I20" s="33" t="s">
        <v>452</v>
      </c>
      <c r="J20" s="34">
        <v>1</v>
      </c>
      <c r="K20" s="35" t="s">
        <v>31</v>
      </c>
      <c r="L20" s="34">
        <v>0</v>
      </c>
      <c r="M20" s="33" t="s">
        <v>456</v>
      </c>
      <c r="N20" s="25" t="s">
        <v>16</v>
      </c>
      <c r="O20" s="224"/>
      <c r="P20" s="16">
        <v>1</v>
      </c>
      <c r="R20" s="224"/>
      <c r="Z20" s="224"/>
      <c r="AC20" s="224"/>
      <c r="AE20" s="16">
        <f t="shared" si="1"/>
        <v>1</v>
      </c>
    </row>
    <row r="21" spans="2:31" ht="16.5" customHeight="1" x14ac:dyDescent="0.15">
      <c r="B21" s="16">
        <v>18</v>
      </c>
      <c r="C21" s="376"/>
      <c r="D21" s="385"/>
      <c r="E21" s="449"/>
      <c r="F21" s="449"/>
      <c r="G21" s="449"/>
      <c r="H21" s="449"/>
      <c r="I21" s="108" t="s">
        <v>454</v>
      </c>
      <c r="J21" s="109">
        <v>3</v>
      </c>
      <c r="K21" s="110" t="s">
        <v>31</v>
      </c>
      <c r="L21" s="109">
        <v>0</v>
      </c>
      <c r="M21" s="108" t="s">
        <v>36</v>
      </c>
      <c r="N21" s="111" t="s">
        <v>458</v>
      </c>
      <c r="O21" s="224"/>
      <c r="R21" s="224"/>
      <c r="U21" s="16">
        <v>2</v>
      </c>
      <c r="X21" s="16">
        <v>1</v>
      </c>
      <c r="Z21" s="224"/>
      <c r="AC21" s="224"/>
      <c r="AE21" s="16">
        <f t="shared" si="1"/>
        <v>3</v>
      </c>
    </row>
    <row r="22" spans="2:31" ht="16.5" customHeight="1" x14ac:dyDescent="0.15">
      <c r="B22" s="16">
        <v>19</v>
      </c>
      <c r="C22" s="376">
        <v>7</v>
      </c>
      <c r="D22" s="385"/>
      <c r="E22" s="457" t="s">
        <v>459</v>
      </c>
      <c r="F22" s="457" t="s">
        <v>460</v>
      </c>
      <c r="G22" s="457" t="s">
        <v>118</v>
      </c>
      <c r="H22" s="457" t="s">
        <v>423</v>
      </c>
      <c r="I22" s="92" t="s">
        <v>461</v>
      </c>
      <c r="J22" s="93">
        <v>10</v>
      </c>
      <c r="K22" s="94" t="s">
        <v>31</v>
      </c>
      <c r="L22" s="93">
        <v>0</v>
      </c>
      <c r="M22" s="92" t="s">
        <v>463</v>
      </c>
      <c r="N22" s="90" t="s">
        <v>464</v>
      </c>
      <c r="O22" s="224"/>
      <c r="P22" s="16">
        <v>3</v>
      </c>
      <c r="Q22" s="16">
        <v>1</v>
      </c>
      <c r="R22" s="224"/>
      <c r="U22" s="16">
        <v>2</v>
      </c>
      <c r="W22" s="16">
        <v>1</v>
      </c>
      <c r="Y22" s="16">
        <v>2</v>
      </c>
      <c r="Z22" s="224"/>
      <c r="AC22" s="224"/>
      <c r="AD22" s="16">
        <v>1</v>
      </c>
      <c r="AE22" s="16">
        <f t="shared" si="1"/>
        <v>10</v>
      </c>
    </row>
    <row r="23" spans="2:31" ht="16.5" customHeight="1" x14ac:dyDescent="0.15">
      <c r="B23" s="16">
        <v>20</v>
      </c>
      <c r="C23" s="376"/>
      <c r="D23" s="385"/>
      <c r="E23" s="456"/>
      <c r="F23" s="456"/>
      <c r="G23" s="456"/>
      <c r="H23" s="456"/>
      <c r="I23" s="87" t="s">
        <v>462</v>
      </c>
      <c r="J23" s="88">
        <v>2</v>
      </c>
      <c r="K23" s="89" t="s">
        <v>31</v>
      </c>
      <c r="L23" s="88">
        <v>0</v>
      </c>
      <c r="M23" s="87" t="s">
        <v>36</v>
      </c>
      <c r="N23" s="77" t="s">
        <v>465</v>
      </c>
      <c r="O23" s="224"/>
      <c r="P23" s="16">
        <v>1</v>
      </c>
      <c r="R23" s="224"/>
      <c r="W23" s="16">
        <v>1</v>
      </c>
      <c r="Z23" s="224"/>
      <c r="AC23" s="224"/>
      <c r="AE23" s="16">
        <f t="shared" si="1"/>
        <v>2</v>
      </c>
    </row>
    <row r="24" spans="2:31" ht="16.5" customHeight="1" x14ac:dyDescent="0.15">
      <c r="B24" s="16">
        <v>21</v>
      </c>
      <c r="C24" s="376">
        <v>8</v>
      </c>
      <c r="D24" s="385"/>
      <c r="E24" s="378" t="s">
        <v>466</v>
      </c>
      <c r="F24" s="378" t="s">
        <v>467</v>
      </c>
      <c r="G24" s="378" t="s">
        <v>108</v>
      </c>
      <c r="H24" s="378" t="s">
        <v>423</v>
      </c>
      <c r="I24" s="92" t="s">
        <v>468</v>
      </c>
      <c r="J24" s="93">
        <v>5</v>
      </c>
      <c r="K24" s="94" t="s">
        <v>31</v>
      </c>
      <c r="L24" s="93">
        <v>0</v>
      </c>
      <c r="M24" s="92" t="s">
        <v>36</v>
      </c>
      <c r="N24" s="90" t="s">
        <v>472</v>
      </c>
      <c r="O24" s="224"/>
      <c r="R24" s="16">
        <v>3</v>
      </c>
      <c r="U24" s="16">
        <v>1</v>
      </c>
      <c r="Y24" s="16">
        <v>1</v>
      </c>
      <c r="Z24" s="224"/>
      <c r="AC24" s="224"/>
      <c r="AE24" s="16">
        <f t="shared" si="1"/>
        <v>5</v>
      </c>
    </row>
    <row r="25" spans="2:31" ht="16.5" customHeight="1" thickBot="1" x14ac:dyDescent="0.2">
      <c r="B25" s="16">
        <v>22</v>
      </c>
      <c r="C25" s="376"/>
      <c r="D25" s="386"/>
      <c r="E25" s="379"/>
      <c r="F25" s="379"/>
      <c r="G25" s="379"/>
      <c r="H25" s="379"/>
      <c r="I25" s="229" t="s">
        <v>469</v>
      </c>
      <c r="J25" s="230">
        <v>2</v>
      </c>
      <c r="K25" s="231" t="s">
        <v>31</v>
      </c>
      <c r="L25" s="230">
        <v>1</v>
      </c>
      <c r="M25" s="229" t="s">
        <v>470</v>
      </c>
      <c r="N25" s="209" t="s">
        <v>473</v>
      </c>
      <c r="O25" s="224"/>
      <c r="X25" s="16">
        <v>1</v>
      </c>
      <c r="Z25" s="224"/>
      <c r="AA25" s="16">
        <v>1</v>
      </c>
      <c r="AC25" s="224"/>
      <c r="AE25" s="16">
        <f t="shared" si="1"/>
        <v>2</v>
      </c>
    </row>
    <row r="26" spans="2:31" ht="16.5" customHeight="1" thickTop="1" x14ac:dyDescent="0.15">
      <c r="B26" s="16">
        <v>23</v>
      </c>
      <c r="C26" s="376">
        <v>9</v>
      </c>
      <c r="D26" s="384" t="s">
        <v>474</v>
      </c>
      <c r="E26" s="401" t="s">
        <v>475</v>
      </c>
      <c r="F26" s="401" t="s">
        <v>45</v>
      </c>
      <c r="G26" s="401" t="s">
        <v>476</v>
      </c>
      <c r="H26" s="401" t="s">
        <v>477</v>
      </c>
      <c r="I26" s="225" t="s">
        <v>187</v>
      </c>
      <c r="J26" s="227">
        <v>0</v>
      </c>
      <c r="K26" s="228" t="s">
        <v>31</v>
      </c>
      <c r="L26" s="227">
        <v>0</v>
      </c>
      <c r="M26" s="225" t="s">
        <v>10</v>
      </c>
      <c r="N26" s="166" t="s">
        <v>39</v>
      </c>
      <c r="O26" s="224"/>
      <c r="Z26" s="224"/>
      <c r="AC26" s="224"/>
      <c r="AE26" s="16">
        <f t="shared" si="1"/>
        <v>0</v>
      </c>
    </row>
    <row r="27" spans="2:31" ht="16.5" customHeight="1" x14ac:dyDescent="0.15">
      <c r="B27" s="16">
        <v>24</v>
      </c>
      <c r="C27" s="376"/>
      <c r="D27" s="385"/>
      <c r="E27" s="428"/>
      <c r="F27" s="428"/>
      <c r="G27" s="428"/>
      <c r="H27" s="428"/>
      <c r="I27" s="155" t="s">
        <v>478</v>
      </c>
      <c r="J27" s="156">
        <v>0</v>
      </c>
      <c r="K27" s="157" t="s">
        <v>31</v>
      </c>
      <c r="L27" s="156">
        <v>3</v>
      </c>
      <c r="M27" s="155" t="s">
        <v>9</v>
      </c>
      <c r="N27" s="77" t="s">
        <v>39</v>
      </c>
      <c r="O27" s="224"/>
      <c r="Z27" s="224"/>
      <c r="AC27" s="224"/>
      <c r="AE27" s="16">
        <f t="shared" si="1"/>
        <v>0</v>
      </c>
    </row>
    <row r="28" spans="2:31" ht="16.5" customHeight="1" x14ac:dyDescent="0.15">
      <c r="B28" s="16">
        <v>25</v>
      </c>
      <c r="C28" s="376">
        <v>10</v>
      </c>
      <c r="D28" s="385"/>
      <c r="E28" s="392" t="s">
        <v>482</v>
      </c>
      <c r="F28" s="392" t="s">
        <v>45</v>
      </c>
      <c r="G28" s="392" t="s">
        <v>483</v>
      </c>
      <c r="H28" s="402" t="s">
        <v>537</v>
      </c>
      <c r="I28" s="234" t="s">
        <v>484</v>
      </c>
      <c r="J28" s="235">
        <v>1</v>
      </c>
      <c r="K28" s="236" t="s">
        <v>31</v>
      </c>
      <c r="L28" s="235">
        <v>2</v>
      </c>
      <c r="M28" s="234" t="s">
        <v>509</v>
      </c>
      <c r="N28" s="71" t="s">
        <v>510</v>
      </c>
      <c r="O28" s="224"/>
      <c r="W28" s="16">
        <v>1</v>
      </c>
      <c r="Z28" s="224"/>
      <c r="AC28" s="224"/>
      <c r="AE28" s="16">
        <f t="shared" si="1"/>
        <v>1</v>
      </c>
    </row>
    <row r="29" spans="2:31" ht="16.5" customHeight="1" x14ac:dyDescent="0.15">
      <c r="B29" s="16">
        <v>26</v>
      </c>
      <c r="C29" s="376"/>
      <c r="D29" s="385"/>
      <c r="E29" s="373"/>
      <c r="F29" s="373"/>
      <c r="G29" s="373"/>
      <c r="H29" s="373"/>
      <c r="I29" s="48" t="s">
        <v>485</v>
      </c>
      <c r="J29" s="49">
        <v>0</v>
      </c>
      <c r="K29" s="50" t="s">
        <v>31</v>
      </c>
      <c r="L29" s="49">
        <v>2</v>
      </c>
      <c r="M29" s="48" t="s">
        <v>9</v>
      </c>
      <c r="N29" s="42" t="s">
        <v>39</v>
      </c>
      <c r="O29" s="224"/>
      <c r="Z29" s="224"/>
      <c r="AC29" s="224"/>
      <c r="AE29" s="16">
        <f t="shared" si="1"/>
        <v>0</v>
      </c>
    </row>
    <row r="30" spans="2:31" ht="16.5" customHeight="1" x14ac:dyDescent="0.15">
      <c r="B30" s="16">
        <v>27</v>
      </c>
      <c r="C30" s="376"/>
      <c r="D30" s="385"/>
      <c r="E30" s="373"/>
      <c r="F30" s="373"/>
      <c r="G30" s="373"/>
      <c r="H30" s="373"/>
      <c r="I30" s="51" t="s">
        <v>486</v>
      </c>
      <c r="J30" s="52">
        <v>2</v>
      </c>
      <c r="K30" s="53" t="s">
        <v>31</v>
      </c>
      <c r="L30" s="52">
        <v>0</v>
      </c>
      <c r="M30" s="51" t="s">
        <v>36</v>
      </c>
      <c r="N30" s="42" t="s">
        <v>376</v>
      </c>
      <c r="O30" s="224"/>
      <c r="U30" s="16">
        <v>2</v>
      </c>
      <c r="Z30" s="224"/>
      <c r="AC30" s="224"/>
      <c r="AE30" s="16">
        <f t="shared" si="1"/>
        <v>2</v>
      </c>
    </row>
    <row r="31" spans="2:31" ht="16.5" customHeight="1" x14ac:dyDescent="0.15">
      <c r="B31" s="16">
        <v>28</v>
      </c>
      <c r="C31" s="376"/>
      <c r="D31" s="385"/>
      <c r="E31" s="373"/>
      <c r="F31" s="373"/>
      <c r="G31" s="373"/>
      <c r="H31" s="373"/>
      <c r="I31" s="226" t="s">
        <v>487</v>
      </c>
      <c r="J31" s="232">
        <v>1</v>
      </c>
      <c r="K31" s="233" t="s">
        <v>31</v>
      </c>
      <c r="L31" s="232">
        <v>1</v>
      </c>
      <c r="M31" s="226" t="s">
        <v>10</v>
      </c>
      <c r="N31" s="75" t="s">
        <v>511</v>
      </c>
      <c r="O31" s="224"/>
      <c r="X31" s="16">
        <v>1</v>
      </c>
      <c r="Z31" s="224"/>
      <c r="AC31" s="224"/>
      <c r="AE31" s="16">
        <f t="shared" si="1"/>
        <v>1</v>
      </c>
    </row>
    <row r="32" spans="2:31" ht="16.5" customHeight="1" x14ac:dyDescent="0.15">
      <c r="B32" s="16">
        <v>29</v>
      </c>
      <c r="C32" s="376">
        <v>11</v>
      </c>
      <c r="D32" s="385"/>
      <c r="E32" s="387" t="s">
        <v>492</v>
      </c>
      <c r="F32" s="387" t="s">
        <v>45</v>
      </c>
      <c r="G32" s="387" t="s">
        <v>507</v>
      </c>
      <c r="H32" s="387" t="s">
        <v>506</v>
      </c>
      <c r="I32" s="237" t="s">
        <v>516</v>
      </c>
      <c r="J32" s="238">
        <v>10</v>
      </c>
      <c r="K32" s="150" t="s">
        <v>31</v>
      </c>
      <c r="L32" s="238">
        <v>1</v>
      </c>
      <c r="M32" s="237" t="s">
        <v>36</v>
      </c>
      <c r="N32" s="62" t="s">
        <v>513</v>
      </c>
      <c r="O32" s="224"/>
      <c r="R32" s="16">
        <v>2</v>
      </c>
      <c r="U32" s="16">
        <v>3</v>
      </c>
      <c r="V32" s="16">
        <v>1</v>
      </c>
      <c r="W32" s="16">
        <v>1</v>
      </c>
      <c r="Y32" s="16">
        <v>1</v>
      </c>
      <c r="Z32" s="224"/>
      <c r="AB32" s="16">
        <v>1</v>
      </c>
      <c r="AC32" s="224"/>
      <c r="AD32" s="16">
        <v>1</v>
      </c>
      <c r="AE32" s="16">
        <f t="shared" si="1"/>
        <v>10</v>
      </c>
    </row>
    <row r="33" spans="2:31" ht="16.5" customHeight="1" x14ac:dyDescent="0.15">
      <c r="B33" s="16">
        <v>30</v>
      </c>
      <c r="C33" s="376"/>
      <c r="D33" s="385"/>
      <c r="E33" s="388"/>
      <c r="F33" s="388"/>
      <c r="G33" s="388"/>
      <c r="H33" s="388"/>
      <c r="I33" s="33" t="s">
        <v>488</v>
      </c>
      <c r="J33" s="34">
        <v>4</v>
      </c>
      <c r="K33" s="35" t="s">
        <v>31</v>
      </c>
      <c r="L33" s="34">
        <v>0</v>
      </c>
      <c r="M33" s="33" t="s">
        <v>512</v>
      </c>
      <c r="N33" s="25" t="s">
        <v>514</v>
      </c>
      <c r="O33" s="224"/>
      <c r="R33" s="16">
        <v>2</v>
      </c>
      <c r="Z33" s="224"/>
      <c r="AA33" s="16">
        <v>2</v>
      </c>
      <c r="AC33" s="224"/>
      <c r="AE33" s="16">
        <f t="shared" si="1"/>
        <v>4</v>
      </c>
    </row>
    <row r="34" spans="2:31" ht="16.5" customHeight="1" thickBot="1" x14ac:dyDescent="0.2">
      <c r="B34" s="16">
        <v>31</v>
      </c>
      <c r="C34" s="376"/>
      <c r="D34" s="386"/>
      <c r="E34" s="400"/>
      <c r="F34" s="400"/>
      <c r="G34" s="400"/>
      <c r="H34" s="400"/>
      <c r="I34" s="154" t="s">
        <v>489</v>
      </c>
      <c r="J34" s="152">
        <v>3</v>
      </c>
      <c r="K34" s="153" t="s">
        <v>31</v>
      </c>
      <c r="L34" s="152">
        <v>1</v>
      </c>
      <c r="M34" s="154" t="s">
        <v>36</v>
      </c>
      <c r="N34" s="29" t="s">
        <v>515</v>
      </c>
      <c r="O34" s="224"/>
      <c r="R34" s="16">
        <v>1</v>
      </c>
      <c r="Z34" s="224"/>
      <c r="AC34" s="224"/>
      <c r="AD34" s="16">
        <v>2</v>
      </c>
      <c r="AE34" s="16">
        <f t="shared" si="1"/>
        <v>3</v>
      </c>
    </row>
    <row r="35" spans="2:31" ht="16.5" customHeight="1" thickTop="1" x14ac:dyDescent="0.15">
      <c r="B35" s="16">
        <v>32</v>
      </c>
      <c r="C35" s="376">
        <v>12</v>
      </c>
      <c r="D35" s="384" t="s">
        <v>505</v>
      </c>
      <c r="E35" s="372" t="s">
        <v>491</v>
      </c>
      <c r="F35" s="372" t="s">
        <v>45</v>
      </c>
      <c r="G35" s="372" t="s">
        <v>490</v>
      </c>
      <c r="H35" s="370" t="s">
        <v>519</v>
      </c>
      <c r="I35" s="45" t="s">
        <v>493</v>
      </c>
      <c r="J35" s="46">
        <v>8</v>
      </c>
      <c r="K35" s="47" t="s">
        <v>31</v>
      </c>
      <c r="L35" s="46">
        <v>0</v>
      </c>
      <c r="M35" s="45" t="s">
        <v>517</v>
      </c>
      <c r="N35" s="44" t="s">
        <v>521</v>
      </c>
      <c r="O35" s="224"/>
      <c r="R35" s="16">
        <v>2</v>
      </c>
      <c r="S35" s="16">
        <v>3</v>
      </c>
      <c r="V35" s="16">
        <v>2</v>
      </c>
      <c r="W35" s="16">
        <v>1</v>
      </c>
      <c r="Z35" s="224"/>
      <c r="AC35" s="224"/>
      <c r="AE35" s="16">
        <f t="shared" si="1"/>
        <v>8</v>
      </c>
    </row>
    <row r="36" spans="2:31" ht="16.5" customHeight="1" x14ac:dyDescent="0.15">
      <c r="B36" s="16">
        <v>33</v>
      </c>
      <c r="C36" s="376"/>
      <c r="D36" s="385"/>
      <c r="E36" s="373"/>
      <c r="F36" s="373"/>
      <c r="G36" s="373"/>
      <c r="H36" s="373"/>
      <c r="I36" s="48" t="s">
        <v>494</v>
      </c>
      <c r="J36" s="49">
        <v>0</v>
      </c>
      <c r="K36" s="50" t="s">
        <v>31</v>
      </c>
      <c r="L36" s="49">
        <v>4</v>
      </c>
      <c r="M36" s="48" t="s">
        <v>529</v>
      </c>
      <c r="N36" s="42" t="s">
        <v>39</v>
      </c>
      <c r="O36" s="224"/>
      <c r="Z36" s="224"/>
      <c r="AC36" s="224"/>
      <c r="AE36" s="16">
        <f t="shared" ref="AE36:AE67" si="2">SUM(O36:AD36)</f>
        <v>0</v>
      </c>
    </row>
    <row r="37" spans="2:31" ht="16.5" customHeight="1" x14ac:dyDescent="0.15">
      <c r="B37" s="16">
        <v>34</v>
      </c>
      <c r="C37" s="376"/>
      <c r="D37" s="385"/>
      <c r="E37" s="373"/>
      <c r="F37" s="373"/>
      <c r="G37" s="373"/>
      <c r="H37" s="373"/>
      <c r="I37" s="51" t="s">
        <v>495</v>
      </c>
      <c r="J37" s="52">
        <v>3</v>
      </c>
      <c r="K37" s="53" t="s">
        <v>31</v>
      </c>
      <c r="L37" s="52">
        <v>0</v>
      </c>
      <c r="M37" s="51" t="s">
        <v>518</v>
      </c>
      <c r="N37" s="42" t="s">
        <v>520</v>
      </c>
      <c r="O37" s="224"/>
      <c r="U37" s="16">
        <v>3</v>
      </c>
      <c r="Z37" s="224"/>
      <c r="AC37" s="224"/>
      <c r="AE37" s="16">
        <f t="shared" si="2"/>
        <v>3</v>
      </c>
    </row>
    <row r="38" spans="2:31" ht="16.5" customHeight="1" x14ac:dyDescent="0.15">
      <c r="B38" s="16">
        <v>35</v>
      </c>
      <c r="C38" s="376"/>
      <c r="D38" s="385"/>
      <c r="E38" s="373"/>
      <c r="F38" s="373"/>
      <c r="G38" s="373"/>
      <c r="H38" s="373"/>
      <c r="I38" s="51" t="s">
        <v>496</v>
      </c>
      <c r="J38" s="52">
        <v>0</v>
      </c>
      <c r="K38" s="53" t="s">
        <v>31</v>
      </c>
      <c r="L38" s="52">
        <v>3</v>
      </c>
      <c r="M38" s="51" t="s">
        <v>36</v>
      </c>
      <c r="N38" s="42" t="s">
        <v>39</v>
      </c>
      <c r="O38" s="224"/>
      <c r="Z38" s="224"/>
      <c r="AC38" s="224"/>
      <c r="AE38" s="16">
        <f t="shared" si="2"/>
        <v>0</v>
      </c>
    </row>
    <row r="39" spans="2:31" ht="16.5" customHeight="1" x14ac:dyDescent="0.15">
      <c r="B39" s="16">
        <v>36</v>
      </c>
      <c r="C39" s="376">
        <v>13</v>
      </c>
      <c r="D39" s="385"/>
      <c r="E39" s="458" t="s">
        <v>503</v>
      </c>
      <c r="F39" s="458" t="s">
        <v>45</v>
      </c>
      <c r="G39" s="458" t="s">
        <v>497</v>
      </c>
      <c r="H39" s="461" t="s">
        <v>525</v>
      </c>
      <c r="I39" s="68" t="s">
        <v>508</v>
      </c>
      <c r="J39" s="69">
        <v>2</v>
      </c>
      <c r="K39" s="70" t="s">
        <v>31</v>
      </c>
      <c r="L39" s="69">
        <v>0</v>
      </c>
      <c r="M39" s="68" t="s">
        <v>524</v>
      </c>
      <c r="N39" s="71" t="s">
        <v>526</v>
      </c>
      <c r="O39" s="224"/>
      <c r="U39" s="16">
        <v>2</v>
      </c>
      <c r="AC39" s="224"/>
      <c r="AE39" s="16">
        <f t="shared" si="2"/>
        <v>2</v>
      </c>
    </row>
    <row r="40" spans="2:31" ht="16.5" customHeight="1" x14ac:dyDescent="0.15">
      <c r="B40" s="16">
        <v>37</v>
      </c>
      <c r="C40" s="376"/>
      <c r="D40" s="385"/>
      <c r="E40" s="459"/>
      <c r="F40" s="459"/>
      <c r="G40" s="459"/>
      <c r="H40" s="459"/>
      <c r="I40" s="39" t="s">
        <v>434</v>
      </c>
      <c r="J40" s="40">
        <v>0</v>
      </c>
      <c r="K40" s="41" t="s">
        <v>31</v>
      </c>
      <c r="L40" s="40">
        <v>0</v>
      </c>
      <c r="M40" s="39" t="s">
        <v>10</v>
      </c>
      <c r="N40" s="42" t="s">
        <v>39</v>
      </c>
      <c r="O40" s="224"/>
      <c r="AC40" s="224"/>
      <c r="AE40" s="16">
        <f t="shared" si="2"/>
        <v>0</v>
      </c>
    </row>
    <row r="41" spans="2:31" ht="16.5" customHeight="1" x14ac:dyDescent="0.15">
      <c r="B41" s="16">
        <v>38</v>
      </c>
      <c r="C41" s="376"/>
      <c r="D41" s="385"/>
      <c r="E41" s="459"/>
      <c r="F41" s="459"/>
      <c r="G41" s="459"/>
      <c r="H41" s="459"/>
      <c r="I41" s="51" t="s">
        <v>522</v>
      </c>
      <c r="J41" s="52">
        <v>10</v>
      </c>
      <c r="K41" s="53" t="s">
        <v>31</v>
      </c>
      <c r="L41" s="52">
        <v>0</v>
      </c>
      <c r="M41" s="51" t="s">
        <v>524</v>
      </c>
      <c r="N41" s="42" t="s">
        <v>527</v>
      </c>
      <c r="O41" s="224"/>
      <c r="P41" s="16">
        <v>1</v>
      </c>
      <c r="Q41" s="16">
        <v>2</v>
      </c>
      <c r="T41" s="16">
        <v>2</v>
      </c>
      <c r="U41" s="16">
        <v>2</v>
      </c>
      <c r="V41" s="16">
        <v>2</v>
      </c>
      <c r="W41" s="16">
        <v>1</v>
      </c>
      <c r="AC41" s="224"/>
      <c r="AE41" s="16">
        <f t="shared" si="2"/>
        <v>10</v>
      </c>
    </row>
    <row r="42" spans="2:31" ht="16.5" customHeight="1" x14ac:dyDescent="0.15">
      <c r="B42" s="16">
        <v>39</v>
      </c>
      <c r="C42" s="376"/>
      <c r="D42" s="385"/>
      <c r="E42" s="465"/>
      <c r="F42" s="465"/>
      <c r="G42" s="465"/>
      <c r="H42" s="465"/>
      <c r="I42" s="192" t="s">
        <v>523</v>
      </c>
      <c r="J42" s="193">
        <v>4</v>
      </c>
      <c r="K42" s="194" t="s">
        <v>31</v>
      </c>
      <c r="L42" s="193">
        <v>0</v>
      </c>
      <c r="M42" s="192" t="s">
        <v>36</v>
      </c>
      <c r="N42" s="75" t="s">
        <v>528</v>
      </c>
      <c r="O42" s="224"/>
      <c r="R42" s="16">
        <v>1</v>
      </c>
      <c r="U42" s="16">
        <v>2</v>
      </c>
      <c r="AC42" s="224"/>
      <c r="AD42" s="16">
        <v>1</v>
      </c>
      <c r="AE42" s="16">
        <f t="shared" si="2"/>
        <v>4</v>
      </c>
    </row>
    <row r="43" spans="2:31" ht="16.5" customHeight="1" x14ac:dyDescent="0.15">
      <c r="B43" s="16">
        <v>40</v>
      </c>
      <c r="C43" s="376">
        <v>14</v>
      </c>
      <c r="D43" s="385"/>
      <c r="E43" s="388" t="s">
        <v>504</v>
      </c>
      <c r="F43" s="388" t="s">
        <v>45</v>
      </c>
      <c r="G43" s="388" t="s">
        <v>499</v>
      </c>
      <c r="H43" s="388" t="s">
        <v>498</v>
      </c>
      <c r="I43" s="59" t="s">
        <v>500</v>
      </c>
      <c r="J43" s="60">
        <v>1</v>
      </c>
      <c r="K43" s="61" t="s">
        <v>31</v>
      </c>
      <c r="L43" s="60">
        <v>2</v>
      </c>
      <c r="M43" s="59" t="s">
        <v>529</v>
      </c>
      <c r="N43" s="62" t="s">
        <v>531</v>
      </c>
      <c r="O43" s="224"/>
      <c r="W43" s="16">
        <v>1</v>
      </c>
      <c r="AC43" s="224"/>
      <c r="AE43" s="16">
        <f t="shared" si="2"/>
        <v>1</v>
      </c>
    </row>
    <row r="44" spans="2:31" ht="16.5" customHeight="1" x14ac:dyDescent="0.15">
      <c r="B44" s="16">
        <v>41</v>
      </c>
      <c r="C44" s="376"/>
      <c r="D44" s="385"/>
      <c r="E44" s="388"/>
      <c r="F44" s="388"/>
      <c r="G44" s="388"/>
      <c r="H44" s="388"/>
      <c r="I44" s="33" t="s">
        <v>500</v>
      </c>
      <c r="J44" s="34">
        <v>4</v>
      </c>
      <c r="K44" s="35" t="s">
        <v>31</v>
      </c>
      <c r="L44" s="34">
        <v>3</v>
      </c>
      <c r="M44" s="33" t="s">
        <v>530</v>
      </c>
      <c r="N44" s="25" t="s">
        <v>533</v>
      </c>
      <c r="O44" s="224"/>
      <c r="Q44" s="16">
        <v>1</v>
      </c>
      <c r="T44" s="16">
        <v>2</v>
      </c>
      <c r="U44" s="16">
        <v>1</v>
      </c>
      <c r="AC44" s="224"/>
      <c r="AE44" s="16">
        <f t="shared" si="2"/>
        <v>4</v>
      </c>
    </row>
    <row r="45" spans="2:31" ht="16.5" customHeight="1" x14ac:dyDescent="0.15">
      <c r="B45" s="16">
        <v>42</v>
      </c>
      <c r="C45" s="376"/>
      <c r="D45" s="385"/>
      <c r="E45" s="388"/>
      <c r="F45" s="388"/>
      <c r="G45" s="388"/>
      <c r="H45" s="388"/>
      <c r="I45" s="243" t="s">
        <v>155</v>
      </c>
      <c r="J45" s="244">
        <v>1</v>
      </c>
      <c r="K45" s="245" t="s">
        <v>31</v>
      </c>
      <c r="L45" s="244">
        <v>2</v>
      </c>
      <c r="M45" s="243" t="s">
        <v>9</v>
      </c>
      <c r="N45" s="111" t="s">
        <v>532</v>
      </c>
      <c r="O45" s="224"/>
      <c r="U45" s="16">
        <v>1</v>
      </c>
      <c r="AC45" s="224"/>
      <c r="AE45" s="16">
        <f t="shared" si="2"/>
        <v>1</v>
      </c>
    </row>
    <row r="46" spans="2:31" ht="16.5" customHeight="1" x14ac:dyDescent="0.15">
      <c r="B46" s="16">
        <v>43</v>
      </c>
      <c r="C46" s="376">
        <v>15</v>
      </c>
      <c r="D46" s="385"/>
      <c r="E46" s="392" t="s">
        <v>109</v>
      </c>
      <c r="F46" s="392" t="s">
        <v>45</v>
      </c>
      <c r="G46" s="392" t="s">
        <v>497</v>
      </c>
      <c r="H46" s="402" t="s">
        <v>536</v>
      </c>
      <c r="I46" s="68" t="s">
        <v>501</v>
      </c>
      <c r="J46" s="69">
        <v>3</v>
      </c>
      <c r="K46" s="70" t="s">
        <v>31</v>
      </c>
      <c r="L46" s="69">
        <v>0</v>
      </c>
      <c r="M46" s="68" t="s">
        <v>541</v>
      </c>
      <c r="N46" s="71" t="s">
        <v>542</v>
      </c>
      <c r="O46" s="224"/>
      <c r="R46" s="16">
        <v>1</v>
      </c>
      <c r="U46" s="16">
        <v>1</v>
      </c>
      <c r="W46" s="16">
        <v>1</v>
      </c>
      <c r="AC46" s="224"/>
      <c r="AE46" s="16">
        <f t="shared" si="2"/>
        <v>3</v>
      </c>
    </row>
    <row r="47" spans="2:31" ht="16.5" customHeight="1" x14ac:dyDescent="0.15">
      <c r="B47" s="16">
        <v>44</v>
      </c>
      <c r="C47" s="376"/>
      <c r="D47" s="385"/>
      <c r="E47" s="373"/>
      <c r="F47" s="373"/>
      <c r="G47" s="373"/>
      <c r="H47" s="371"/>
      <c r="I47" s="51" t="s">
        <v>502</v>
      </c>
      <c r="J47" s="52">
        <v>10</v>
      </c>
      <c r="K47" s="53" t="s">
        <v>31</v>
      </c>
      <c r="L47" s="52">
        <v>0</v>
      </c>
      <c r="M47" s="51" t="s">
        <v>541</v>
      </c>
      <c r="N47" s="42" t="s">
        <v>543</v>
      </c>
      <c r="O47" s="224"/>
      <c r="P47" s="16">
        <v>2</v>
      </c>
      <c r="R47" s="16">
        <v>3</v>
      </c>
      <c r="S47" s="16">
        <v>3</v>
      </c>
      <c r="U47" s="16">
        <v>2</v>
      </c>
      <c r="AC47" s="224"/>
      <c r="AE47" s="16">
        <f t="shared" si="2"/>
        <v>10</v>
      </c>
    </row>
    <row r="48" spans="2:31" ht="16.5" customHeight="1" x14ac:dyDescent="0.15">
      <c r="B48" s="16">
        <v>45</v>
      </c>
      <c r="C48" s="376"/>
      <c r="D48" s="385"/>
      <c r="E48" s="373"/>
      <c r="F48" s="373"/>
      <c r="G48" s="373"/>
      <c r="H48" s="371"/>
      <c r="I48" s="51" t="s">
        <v>535</v>
      </c>
      <c r="J48" s="52">
        <v>2</v>
      </c>
      <c r="K48" s="53" t="s">
        <v>31</v>
      </c>
      <c r="L48" s="52">
        <v>0</v>
      </c>
      <c r="M48" s="51" t="s">
        <v>36</v>
      </c>
      <c r="N48" s="42" t="s">
        <v>544</v>
      </c>
      <c r="O48" s="224"/>
      <c r="R48" s="16">
        <v>1</v>
      </c>
      <c r="S48" s="16">
        <v>1</v>
      </c>
      <c r="AC48" s="224"/>
      <c r="AE48" s="16">
        <f t="shared" si="2"/>
        <v>2</v>
      </c>
    </row>
    <row r="49" spans="2:31" ht="16.5" customHeight="1" x14ac:dyDescent="0.15">
      <c r="B49" s="377">
        <v>46</v>
      </c>
      <c r="C49" s="376"/>
      <c r="D49" s="385"/>
      <c r="E49" s="373"/>
      <c r="F49" s="373"/>
      <c r="G49" s="373"/>
      <c r="H49" s="371"/>
      <c r="I49" s="436" t="s">
        <v>534</v>
      </c>
      <c r="J49" s="113">
        <v>1</v>
      </c>
      <c r="K49" s="114" t="s">
        <v>539</v>
      </c>
      <c r="L49" s="113">
        <v>1</v>
      </c>
      <c r="M49" s="436" t="s">
        <v>9</v>
      </c>
      <c r="N49" s="440" t="s">
        <v>545</v>
      </c>
      <c r="O49" s="224"/>
      <c r="S49" s="16">
        <v>1</v>
      </c>
      <c r="AC49" s="224"/>
      <c r="AE49" s="16">
        <f t="shared" si="2"/>
        <v>1</v>
      </c>
    </row>
    <row r="50" spans="2:31" ht="16.5" customHeight="1" thickBot="1" x14ac:dyDescent="0.2">
      <c r="B50" s="377"/>
      <c r="C50" s="376"/>
      <c r="D50" s="386"/>
      <c r="E50" s="391"/>
      <c r="F50" s="391"/>
      <c r="G50" s="391"/>
      <c r="H50" s="477"/>
      <c r="I50" s="478"/>
      <c r="J50" s="328">
        <v>3</v>
      </c>
      <c r="K50" s="329" t="s">
        <v>540</v>
      </c>
      <c r="L50" s="330">
        <v>4</v>
      </c>
      <c r="M50" s="478"/>
      <c r="N50" s="479"/>
      <c r="O50" s="224"/>
      <c r="AC50" s="224"/>
      <c r="AE50" s="16">
        <f t="shared" si="2"/>
        <v>0</v>
      </c>
    </row>
    <row r="51" spans="2:31" ht="16.5" customHeight="1" thickTop="1" x14ac:dyDescent="0.15">
      <c r="B51" s="16">
        <v>47</v>
      </c>
      <c r="C51" s="376">
        <v>16</v>
      </c>
      <c r="D51" s="384" t="s">
        <v>549</v>
      </c>
      <c r="E51" s="401" t="s">
        <v>550</v>
      </c>
      <c r="F51" s="401" t="s">
        <v>45</v>
      </c>
      <c r="G51" s="401" t="s">
        <v>551</v>
      </c>
      <c r="H51" s="401" t="s">
        <v>552</v>
      </c>
      <c r="I51" s="462" t="s">
        <v>487</v>
      </c>
      <c r="J51" s="331">
        <v>0</v>
      </c>
      <c r="K51" s="172" t="s">
        <v>413</v>
      </c>
      <c r="L51" s="332">
        <v>0</v>
      </c>
      <c r="M51" s="462" t="s">
        <v>36</v>
      </c>
      <c r="N51" s="481" t="s">
        <v>553</v>
      </c>
      <c r="O51" s="224"/>
      <c r="AC51" s="224"/>
      <c r="AE51" s="16">
        <f t="shared" si="2"/>
        <v>0</v>
      </c>
    </row>
    <row r="52" spans="2:31" ht="16.5" customHeight="1" x14ac:dyDescent="0.15">
      <c r="B52" s="16">
        <v>48</v>
      </c>
      <c r="C52" s="376"/>
      <c r="D52" s="385"/>
      <c r="E52" s="398"/>
      <c r="F52" s="398"/>
      <c r="G52" s="398"/>
      <c r="H52" s="398"/>
      <c r="I52" s="480"/>
      <c r="J52" s="326">
        <v>8</v>
      </c>
      <c r="K52" s="80" t="s">
        <v>148</v>
      </c>
      <c r="L52" s="327">
        <v>7</v>
      </c>
      <c r="M52" s="480"/>
      <c r="N52" s="482"/>
      <c r="O52" s="224"/>
      <c r="AC52" s="224"/>
      <c r="AE52" s="16">
        <f t="shared" si="2"/>
        <v>0</v>
      </c>
    </row>
    <row r="53" spans="2:31" ht="16.5" customHeight="1" x14ac:dyDescent="0.15">
      <c r="B53" s="16">
        <v>49</v>
      </c>
      <c r="C53" s="376"/>
      <c r="D53" s="385"/>
      <c r="E53" s="428"/>
      <c r="F53" s="428"/>
      <c r="G53" s="428"/>
      <c r="H53" s="428"/>
      <c r="I53" s="240" t="s">
        <v>481</v>
      </c>
      <c r="J53" s="241">
        <v>0</v>
      </c>
      <c r="K53" s="242" t="s">
        <v>539</v>
      </c>
      <c r="L53" s="241">
        <v>1</v>
      </c>
      <c r="M53" s="240" t="s">
        <v>9</v>
      </c>
      <c r="N53" s="239" t="s">
        <v>39</v>
      </c>
      <c r="O53" s="224"/>
      <c r="AC53" s="224"/>
      <c r="AE53" s="16">
        <f t="shared" si="2"/>
        <v>0</v>
      </c>
    </row>
    <row r="54" spans="2:31" ht="16.5" customHeight="1" x14ac:dyDescent="0.15">
      <c r="B54" s="16">
        <v>50</v>
      </c>
      <c r="C54" s="376">
        <v>17</v>
      </c>
      <c r="D54" s="385"/>
      <c r="E54" s="447" t="s">
        <v>554</v>
      </c>
      <c r="F54" s="447" t="s">
        <v>45</v>
      </c>
      <c r="G54" s="447" t="s">
        <v>555</v>
      </c>
      <c r="H54" s="447" t="s">
        <v>558</v>
      </c>
      <c r="I54" s="59" t="s">
        <v>556</v>
      </c>
      <c r="J54" s="60">
        <v>0</v>
      </c>
      <c r="K54" s="61" t="s">
        <v>539</v>
      </c>
      <c r="L54" s="60">
        <v>2</v>
      </c>
      <c r="M54" s="59" t="s">
        <v>559</v>
      </c>
      <c r="N54" s="62" t="s">
        <v>561</v>
      </c>
      <c r="O54" s="224"/>
      <c r="AC54" s="224"/>
      <c r="AE54" s="16">
        <f t="shared" si="2"/>
        <v>0</v>
      </c>
    </row>
    <row r="55" spans="2:31" ht="16.5" customHeight="1" x14ac:dyDescent="0.15">
      <c r="B55" s="16">
        <v>51</v>
      </c>
      <c r="C55" s="376"/>
      <c r="D55" s="385"/>
      <c r="E55" s="448"/>
      <c r="F55" s="448"/>
      <c r="G55" s="448"/>
      <c r="H55" s="448"/>
      <c r="I55" s="33" t="s">
        <v>557</v>
      </c>
      <c r="J55" s="34">
        <v>3</v>
      </c>
      <c r="K55" s="35" t="s">
        <v>539</v>
      </c>
      <c r="L55" s="34">
        <v>1</v>
      </c>
      <c r="M55" s="33" t="s">
        <v>560</v>
      </c>
      <c r="N55" s="25" t="s">
        <v>102</v>
      </c>
      <c r="O55" s="224"/>
      <c r="S55" s="16">
        <v>1</v>
      </c>
      <c r="T55" s="16">
        <v>1</v>
      </c>
      <c r="U55" s="16">
        <v>1</v>
      </c>
      <c r="AC55" s="224"/>
      <c r="AE55" s="16">
        <f t="shared" si="2"/>
        <v>3</v>
      </c>
    </row>
    <row r="56" spans="2:31" ht="16.5" customHeight="1" x14ac:dyDescent="0.15">
      <c r="B56" s="16">
        <v>52</v>
      </c>
      <c r="C56" s="376"/>
      <c r="D56" s="385"/>
      <c r="E56" s="448"/>
      <c r="F56" s="448"/>
      <c r="G56" s="448"/>
      <c r="H56" s="448"/>
      <c r="I56" s="36" t="s">
        <v>556</v>
      </c>
      <c r="J56" s="37">
        <v>0</v>
      </c>
      <c r="K56" s="38" t="s">
        <v>539</v>
      </c>
      <c r="L56" s="37">
        <v>4</v>
      </c>
      <c r="M56" s="36" t="s">
        <v>9</v>
      </c>
      <c r="N56" s="25" t="s">
        <v>561</v>
      </c>
      <c r="O56" s="224"/>
      <c r="AC56" s="224"/>
      <c r="AE56" s="16">
        <f t="shared" si="2"/>
        <v>0</v>
      </c>
    </row>
    <row r="57" spans="2:31" ht="16.5" customHeight="1" x14ac:dyDescent="0.15">
      <c r="B57" s="16">
        <v>53</v>
      </c>
      <c r="C57" s="376"/>
      <c r="D57" s="385"/>
      <c r="E57" s="449"/>
      <c r="F57" s="449"/>
      <c r="G57" s="449"/>
      <c r="H57" s="449"/>
      <c r="I57" s="108" t="s">
        <v>557</v>
      </c>
      <c r="J57" s="109">
        <v>1</v>
      </c>
      <c r="K57" s="110" t="s">
        <v>539</v>
      </c>
      <c r="L57" s="109">
        <v>0</v>
      </c>
      <c r="M57" s="108" t="s">
        <v>36</v>
      </c>
      <c r="N57" s="111" t="s">
        <v>562</v>
      </c>
      <c r="O57" s="224"/>
      <c r="U57" s="16">
        <v>1</v>
      </c>
      <c r="AC57" s="224"/>
      <c r="AE57" s="16">
        <f t="shared" si="2"/>
        <v>1</v>
      </c>
    </row>
    <row r="58" spans="2:31" ht="16.5" customHeight="1" x14ac:dyDescent="0.15">
      <c r="B58" s="16">
        <v>54</v>
      </c>
      <c r="C58" s="376">
        <v>18</v>
      </c>
      <c r="D58" s="385"/>
      <c r="E58" s="447" t="s">
        <v>571</v>
      </c>
      <c r="F58" s="447" t="s">
        <v>45</v>
      </c>
      <c r="G58" s="447" t="s">
        <v>569</v>
      </c>
      <c r="H58" s="447" t="s">
        <v>568</v>
      </c>
      <c r="I58" s="237" t="s">
        <v>411</v>
      </c>
      <c r="J58" s="238">
        <v>6</v>
      </c>
      <c r="K58" s="150" t="s">
        <v>539</v>
      </c>
      <c r="L58" s="238">
        <v>0</v>
      </c>
      <c r="M58" s="237" t="s">
        <v>573</v>
      </c>
      <c r="N58" s="62" t="s">
        <v>577</v>
      </c>
      <c r="O58" s="224"/>
      <c r="R58" s="16">
        <v>2</v>
      </c>
      <c r="S58" s="16">
        <v>1</v>
      </c>
      <c r="U58" s="16">
        <v>3</v>
      </c>
      <c r="AC58" s="224"/>
      <c r="AE58" s="16">
        <f t="shared" si="2"/>
        <v>6</v>
      </c>
    </row>
    <row r="59" spans="2:31" ht="16.5" customHeight="1" x14ac:dyDescent="0.15">
      <c r="B59" s="16">
        <v>55</v>
      </c>
      <c r="C59" s="376"/>
      <c r="D59" s="385"/>
      <c r="E59" s="448"/>
      <c r="F59" s="448"/>
      <c r="G59" s="448"/>
      <c r="H59" s="448"/>
      <c r="I59" s="36" t="s">
        <v>565</v>
      </c>
      <c r="J59" s="37">
        <v>0</v>
      </c>
      <c r="K59" s="38" t="s">
        <v>563</v>
      </c>
      <c r="L59" s="37">
        <v>4</v>
      </c>
      <c r="M59" s="36" t="s">
        <v>572</v>
      </c>
      <c r="N59" s="25" t="s">
        <v>574</v>
      </c>
      <c r="O59" s="224"/>
      <c r="AC59" s="224"/>
      <c r="AE59" s="16">
        <f t="shared" si="2"/>
        <v>0</v>
      </c>
    </row>
    <row r="60" spans="2:31" ht="16.5" customHeight="1" x14ac:dyDescent="0.15">
      <c r="B60" s="16">
        <v>56</v>
      </c>
      <c r="C60" s="376"/>
      <c r="D60" s="385"/>
      <c r="E60" s="448"/>
      <c r="F60" s="448"/>
      <c r="G60" s="448"/>
      <c r="H60" s="448"/>
      <c r="I60" s="36" t="s">
        <v>566</v>
      </c>
      <c r="J60" s="37">
        <v>1</v>
      </c>
      <c r="K60" s="38" t="s">
        <v>563</v>
      </c>
      <c r="L60" s="37">
        <v>3</v>
      </c>
      <c r="M60" s="36" t="s">
        <v>572</v>
      </c>
      <c r="N60" s="25" t="s">
        <v>576</v>
      </c>
      <c r="O60" s="224"/>
      <c r="R60" s="16">
        <v>1</v>
      </c>
      <c r="AC60" s="224"/>
      <c r="AE60" s="16">
        <f t="shared" si="2"/>
        <v>1</v>
      </c>
    </row>
    <row r="61" spans="2:31" ht="16.5" customHeight="1" x14ac:dyDescent="0.15">
      <c r="B61" s="16">
        <v>57</v>
      </c>
      <c r="C61" s="376"/>
      <c r="D61" s="385"/>
      <c r="E61" s="448"/>
      <c r="F61" s="448"/>
      <c r="G61" s="448" t="s">
        <v>570</v>
      </c>
      <c r="H61" s="448"/>
      <c r="I61" s="33" t="s">
        <v>567</v>
      </c>
      <c r="J61" s="34">
        <v>5</v>
      </c>
      <c r="K61" s="35" t="s">
        <v>563</v>
      </c>
      <c r="L61" s="34">
        <v>0</v>
      </c>
      <c r="M61" s="33" t="s">
        <v>573</v>
      </c>
      <c r="N61" s="25" t="s">
        <v>578</v>
      </c>
      <c r="O61" s="224"/>
      <c r="Q61" s="16">
        <v>1</v>
      </c>
      <c r="R61" s="16">
        <v>1</v>
      </c>
      <c r="S61" s="16">
        <v>1</v>
      </c>
      <c r="T61" s="16">
        <v>2</v>
      </c>
      <c r="AC61" s="224"/>
      <c r="AE61" s="16">
        <f t="shared" si="2"/>
        <v>5</v>
      </c>
    </row>
    <row r="62" spans="2:31" ht="16.5" customHeight="1" x14ac:dyDescent="0.15">
      <c r="B62" s="16">
        <v>58</v>
      </c>
      <c r="C62" s="376"/>
      <c r="D62" s="385"/>
      <c r="E62" s="448"/>
      <c r="F62" s="448"/>
      <c r="G62" s="448"/>
      <c r="H62" s="448"/>
      <c r="I62" s="36" t="s">
        <v>565</v>
      </c>
      <c r="J62" s="37">
        <v>1</v>
      </c>
      <c r="K62" s="38" t="s">
        <v>563</v>
      </c>
      <c r="L62" s="37">
        <v>5</v>
      </c>
      <c r="M62" s="36" t="s">
        <v>572</v>
      </c>
      <c r="N62" s="25" t="s">
        <v>23</v>
      </c>
      <c r="O62" s="224"/>
      <c r="W62" s="16">
        <v>1</v>
      </c>
      <c r="AC62" s="224"/>
      <c r="AE62" s="16">
        <f t="shared" si="2"/>
        <v>1</v>
      </c>
    </row>
    <row r="63" spans="2:31" ht="16.5" customHeight="1" x14ac:dyDescent="0.15">
      <c r="B63" s="16">
        <v>59</v>
      </c>
      <c r="C63" s="376"/>
      <c r="D63" s="385"/>
      <c r="E63" s="448"/>
      <c r="F63" s="448"/>
      <c r="G63" s="448"/>
      <c r="H63" s="448"/>
      <c r="I63" s="33" t="s">
        <v>567</v>
      </c>
      <c r="J63" s="34">
        <v>4</v>
      </c>
      <c r="K63" s="35" t="s">
        <v>563</v>
      </c>
      <c r="L63" s="34">
        <v>2</v>
      </c>
      <c r="M63" s="33" t="s">
        <v>36</v>
      </c>
      <c r="N63" s="25" t="s">
        <v>575</v>
      </c>
      <c r="O63" s="224"/>
      <c r="S63" s="16">
        <v>2</v>
      </c>
      <c r="U63" s="16">
        <v>1</v>
      </c>
      <c r="V63" s="16">
        <v>1</v>
      </c>
      <c r="AC63" s="224"/>
      <c r="AE63" s="16">
        <f t="shared" si="2"/>
        <v>4</v>
      </c>
    </row>
    <row r="64" spans="2:31" ht="16.5" customHeight="1" x14ac:dyDescent="0.15">
      <c r="B64" s="16">
        <v>60</v>
      </c>
      <c r="C64" s="376"/>
      <c r="D64" s="385"/>
      <c r="E64" s="449"/>
      <c r="F64" s="449"/>
      <c r="G64" s="449"/>
      <c r="H64" s="449"/>
      <c r="I64" s="243" t="s">
        <v>565</v>
      </c>
      <c r="J64" s="244">
        <v>0</v>
      </c>
      <c r="K64" s="245" t="s">
        <v>563</v>
      </c>
      <c r="L64" s="244">
        <v>5</v>
      </c>
      <c r="M64" s="243" t="s">
        <v>9</v>
      </c>
      <c r="N64" s="111" t="s">
        <v>574</v>
      </c>
      <c r="O64" s="224"/>
      <c r="AC64" s="224"/>
      <c r="AE64" s="16">
        <f t="shared" si="2"/>
        <v>0</v>
      </c>
    </row>
    <row r="65" spans="2:31" ht="16.5" customHeight="1" x14ac:dyDescent="0.15">
      <c r="B65" s="16">
        <v>61</v>
      </c>
      <c r="C65" s="376">
        <v>19</v>
      </c>
      <c r="D65" s="385"/>
      <c r="E65" s="378" t="s">
        <v>585</v>
      </c>
      <c r="F65" s="378" t="s">
        <v>584</v>
      </c>
      <c r="G65" s="378" t="s">
        <v>440</v>
      </c>
      <c r="H65" s="378" t="s">
        <v>579</v>
      </c>
      <c r="I65" s="247" t="s">
        <v>580</v>
      </c>
      <c r="J65" s="249">
        <v>0</v>
      </c>
      <c r="K65" s="250" t="s">
        <v>563</v>
      </c>
      <c r="L65" s="249">
        <v>1</v>
      </c>
      <c r="M65" s="251" t="s">
        <v>587</v>
      </c>
      <c r="N65" s="139" t="s">
        <v>589</v>
      </c>
      <c r="O65" s="224"/>
      <c r="AC65" s="224"/>
      <c r="AE65" s="16">
        <f t="shared" si="2"/>
        <v>0</v>
      </c>
    </row>
    <row r="66" spans="2:31" ht="16.5" customHeight="1" x14ac:dyDescent="0.15">
      <c r="B66" s="16">
        <v>62</v>
      </c>
      <c r="C66" s="376"/>
      <c r="D66" s="385"/>
      <c r="E66" s="428"/>
      <c r="F66" s="428"/>
      <c r="G66" s="428"/>
      <c r="H66" s="428"/>
      <c r="I66" s="246" t="s">
        <v>581</v>
      </c>
      <c r="J66" s="252">
        <v>3</v>
      </c>
      <c r="K66" s="253" t="s">
        <v>31</v>
      </c>
      <c r="L66" s="252">
        <v>2</v>
      </c>
      <c r="M66" s="87" t="s">
        <v>588</v>
      </c>
      <c r="N66" s="77" t="s">
        <v>590</v>
      </c>
      <c r="O66" s="224"/>
      <c r="R66" s="16">
        <v>2</v>
      </c>
      <c r="U66" s="16">
        <v>1</v>
      </c>
      <c r="AC66" s="224"/>
      <c r="AE66" s="16">
        <f t="shared" si="2"/>
        <v>3</v>
      </c>
    </row>
    <row r="67" spans="2:31" ht="16.5" customHeight="1" x14ac:dyDescent="0.15">
      <c r="B67" s="16">
        <v>63</v>
      </c>
      <c r="C67" s="376">
        <v>20</v>
      </c>
      <c r="D67" s="385"/>
      <c r="E67" s="398" t="s">
        <v>586</v>
      </c>
      <c r="F67" s="398" t="s">
        <v>584</v>
      </c>
      <c r="G67" s="398" t="s">
        <v>440</v>
      </c>
      <c r="H67" s="378" t="s">
        <v>579</v>
      </c>
      <c r="I67" s="248" t="s">
        <v>582</v>
      </c>
      <c r="J67" s="254">
        <v>2</v>
      </c>
      <c r="K67" s="255" t="s">
        <v>31</v>
      </c>
      <c r="L67" s="254">
        <v>0</v>
      </c>
      <c r="M67" s="131" t="s">
        <v>36</v>
      </c>
      <c r="N67" s="130" t="s">
        <v>376</v>
      </c>
      <c r="O67" s="224"/>
      <c r="U67" s="16">
        <v>2</v>
      </c>
      <c r="AC67" s="224"/>
      <c r="AE67" s="16">
        <f t="shared" si="2"/>
        <v>2</v>
      </c>
    </row>
    <row r="68" spans="2:31" ht="16.5" customHeight="1" thickBot="1" x14ac:dyDescent="0.2">
      <c r="B68" s="16">
        <v>64</v>
      </c>
      <c r="C68" s="376"/>
      <c r="D68" s="386"/>
      <c r="E68" s="379"/>
      <c r="F68" s="379"/>
      <c r="G68" s="379"/>
      <c r="H68" s="379"/>
      <c r="I68" s="26" t="s">
        <v>583</v>
      </c>
      <c r="J68" s="27">
        <v>1</v>
      </c>
      <c r="K68" s="28" t="s">
        <v>31</v>
      </c>
      <c r="L68" s="27">
        <v>2</v>
      </c>
      <c r="M68" s="213" t="s">
        <v>9</v>
      </c>
      <c r="N68" s="29" t="s">
        <v>591</v>
      </c>
      <c r="O68" s="224"/>
      <c r="U68" s="16">
        <v>1</v>
      </c>
      <c r="AC68" s="224"/>
      <c r="AE68" s="16">
        <f t="shared" ref="AE68:AE93" si="3">SUM(O68:AD68)</f>
        <v>1</v>
      </c>
    </row>
    <row r="69" spans="2:31" ht="16.5" customHeight="1" thickTop="1" x14ac:dyDescent="0.15">
      <c r="B69" s="16">
        <v>65</v>
      </c>
      <c r="C69" s="376">
        <v>21</v>
      </c>
      <c r="D69" s="384" t="s">
        <v>593</v>
      </c>
      <c r="E69" s="466" t="s">
        <v>594</v>
      </c>
      <c r="F69" s="466" t="s">
        <v>45</v>
      </c>
      <c r="G69" s="466" t="s">
        <v>595</v>
      </c>
      <c r="H69" s="466" t="s">
        <v>592</v>
      </c>
      <c r="I69" s="30" t="s">
        <v>596</v>
      </c>
      <c r="J69" s="31">
        <v>3</v>
      </c>
      <c r="K69" s="32" t="s">
        <v>31</v>
      </c>
      <c r="L69" s="31">
        <v>1</v>
      </c>
      <c r="M69" s="30" t="s">
        <v>601</v>
      </c>
      <c r="N69" s="21" t="s">
        <v>602</v>
      </c>
      <c r="O69" s="224"/>
      <c r="P69" s="16">
        <v>1</v>
      </c>
      <c r="R69" s="16">
        <v>1</v>
      </c>
      <c r="U69" s="16">
        <v>1</v>
      </c>
      <c r="AC69" s="224"/>
      <c r="AD69" s="224"/>
      <c r="AE69" s="16">
        <f t="shared" si="3"/>
        <v>3</v>
      </c>
    </row>
    <row r="70" spans="2:31" ht="16.5" customHeight="1" x14ac:dyDescent="0.15">
      <c r="B70" s="16">
        <v>66</v>
      </c>
      <c r="C70" s="376"/>
      <c r="D70" s="385"/>
      <c r="E70" s="448"/>
      <c r="F70" s="448"/>
      <c r="G70" s="448"/>
      <c r="H70" s="448"/>
      <c r="I70" s="36" t="s">
        <v>597</v>
      </c>
      <c r="J70" s="37">
        <v>0</v>
      </c>
      <c r="K70" s="38" t="s">
        <v>31</v>
      </c>
      <c r="L70" s="37">
        <v>4</v>
      </c>
      <c r="M70" s="36" t="s">
        <v>600</v>
      </c>
      <c r="N70" s="25" t="s">
        <v>604</v>
      </c>
      <c r="O70" s="224"/>
      <c r="AC70" s="224"/>
      <c r="AD70" s="224"/>
      <c r="AE70" s="16">
        <f t="shared" si="3"/>
        <v>0</v>
      </c>
    </row>
    <row r="71" spans="2:31" ht="16.5" customHeight="1" x14ac:dyDescent="0.15">
      <c r="B71" s="16">
        <v>67</v>
      </c>
      <c r="C71" s="376"/>
      <c r="D71" s="385"/>
      <c r="E71" s="448"/>
      <c r="F71" s="448"/>
      <c r="G71" s="448"/>
      <c r="H71" s="448"/>
      <c r="I71" s="36" t="s">
        <v>598</v>
      </c>
      <c r="J71" s="37">
        <v>2</v>
      </c>
      <c r="K71" s="38" t="s">
        <v>31</v>
      </c>
      <c r="L71" s="37">
        <v>3</v>
      </c>
      <c r="M71" s="36" t="s">
        <v>9</v>
      </c>
      <c r="N71" s="25" t="s">
        <v>603</v>
      </c>
      <c r="O71" s="224"/>
      <c r="U71" s="16">
        <v>2</v>
      </c>
      <c r="AC71" s="224"/>
      <c r="AD71" s="224"/>
      <c r="AE71" s="16">
        <f t="shared" si="3"/>
        <v>2</v>
      </c>
    </row>
    <row r="72" spans="2:31" ht="16.5" customHeight="1" x14ac:dyDescent="0.15">
      <c r="B72" s="16">
        <v>68</v>
      </c>
      <c r="C72" s="376"/>
      <c r="D72" s="385"/>
      <c r="E72" s="449"/>
      <c r="F72" s="449"/>
      <c r="G72" s="449"/>
      <c r="H72" s="449"/>
      <c r="I72" s="108" t="s">
        <v>599</v>
      </c>
      <c r="J72" s="109">
        <v>3</v>
      </c>
      <c r="K72" s="110" t="s">
        <v>31</v>
      </c>
      <c r="L72" s="109">
        <v>2</v>
      </c>
      <c r="M72" s="108" t="s">
        <v>36</v>
      </c>
      <c r="N72" s="111" t="s">
        <v>605</v>
      </c>
      <c r="O72" s="224"/>
      <c r="S72" s="16">
        <v>1</v>
      </c>
      <c r="U72" s="16">
        <v>2</v>
      </c>
      <c r="AC72" s="224"/>
      <c r="AD72" s="224"/>
      <c r="AE72" s="16">
        <f t="shared" si="3"/>
        <v>3</v>
      </c>
    </row>
    <row r="73" spans="2:31" ht="16.5" customHeight="1" x14ac:dyDescent="0.15">
      <c r="B73" s="16">
        <v>69</v>
      </c>
      <c r="C73" s="376">
        <v>22</v>
      </c>
      <c r="D73" s="385"/>
      <c r="E73" s="447" t="s">
        <v>606</v>
      </c>
      <c r="F73" s="447" t="s">
        <v>607</v>
      </c>
      <c r="G73" s="447" t="s">
        <v>608</v>
      </c>
      <c r="H73" s="447" t="s">
        <v>609</v>
      </c>
      <c r="I73" s="237" t="s">
        <v>610</v>
      </c>
      <c r="J73" s="238">
        <v>4</v>
      </c>
      <c r="K73" s="150" t="s">
        <v>31</v>
      </c>
      <c r="L73" s="238">
        <v>1</v>
      </c>
      <c r="M73" s="237" t="s">
        <v>613</v>
      </c>
      <c r="N73" s="62" t="s">
        <v>614</v>
      </c>
      <c r="O73" s="224"/>
      <c r="R73" s="16">
        <v>2</v>
      </c>
      <c r="U73" s="16">
        <v>2</v>
      </c>
      <c r="AC73" s="224"/>
      <c r="AD73" s="224"/>
      <c r="AE73" s="16">
        <f t="shared" si="3"/>
        <v>4</v>
      </c>
    </row>
    <row r="74" spans="2:31" ht="16.5" customHeight="1" x14ac:dyDescent="0.15">
      <c r="B74" s="16">
        <v>70</v>
      </c>
      <c r="C74" s="376"/>
      <c r="D74" s="385"/>
      <c r="E74" s="448"/>
      <c r="F74" s="448"/>
      <c r="G74" s="448"/>
      <c r="H74" s="448"/>
      <c r="I74" s="33" t="s">
        <v>487</v>
      </c>
      <c r="J74" s="34">
        <v>3</v>
      </c>
      <c r="K74" s="35" t="s">
        <v>31</v>
      </c>
      <c r="L74" s="34">
        <v>1</v>
      </c>
      <c r="M74" s="33" t="s">
        <v>613</v>
      </c>
      <c r="N74" s="25" t="s">
        <v>615</v>
      </c>
      <c r="O74" s="224"/>
      <c r="R74" s="16">
        <v>1</v>
      </c>
      <c r="S74" s="16">
        <v>1</v>
      </c>
      <c r="T74" s="16">
        <v>1</v>
      </c>
      <c r="AC74" s="224"/>
      <c r="AD74" s="224"/>
      <c r="AE74" s="16">
        <f t="shared" si="3"/>
        <v>3</v>
      </c>
    </row>
    <row r="75" spans="2:31" ht="16.5" customHeight="1" x14ac:dyDescent="0.15">
      <c r="B75" s="16">
        <v>71</v>
      </c>
      <c r="C75" s="376"/>
      <c r="D75" s="385"/>
      <c r="E75" s="448"/>
      <c r="F75" s="448"/>
      <c r="G75" s="448"/>
      <c r="H75" s="448"/>
      <c r="I75" s="36" t="s">
        <v>611</v>
      </c>
      <c r="J75" s="37">
        <v>1</v>
      </c>
      <c r="K75" s="38" t="s">
        <v>31</v>
      </c>
      <c r="L75" s="37">
        <v>4</v>
      </c>
      <c r="M75" s="36" t="s">
        <v>9</v>
      </c>
      <c r="N75" s="25" t="s">
        <v>616</v>
      </c>
      <c r="O75" s="224"/>
      <c r="U75" s="16">
        <v>1</v>
      </c>
      <c r="AC75" s="224"/>
      <c r="AD75" s="224"/>
      <c r="AE75" s="16">
        <f t="shared" si="3"/>
        <v>1</v>
      </c>
    </row>
    <row r="76" spans="2:31" ht="16.5" customHeight="1" x14ac:dyDescent="0.15">
      <c r="B76" s="16">
        <v>72</v>
      </c>
      <c r="C76" s="376"/>
      <c r="D76" s="385"/>
      <c r="E76" s="449"/>
      <c r="F76" s="449"/>
      <c r="G76" s="449"/>
      <c r="H76" s="449"/>
      <c r="I76" s="108" t="s">
        <v>612</v>
      </c>
      <c r="J76" s="109">
        <v>6</v>
      </c>
      <c r="K76" s="110" t="s">
        <v>31</v>
      </c>
      <c r="L76" s="109">
        <v>1</v>
      </c>
      <c r="M76" s="108" t="s">
        <v>36</v>
      </c>
      <c r="N76" s="111" t="s">
        <v>617</v>
      </c>
      <c r="O76" s="224"/>
      <c r="R76" s="16">
        <v>3</v>
      </c>
      <c r="S76" s="16">
        <v>1</v>
      </c>
      <c r="U76" s="16">
        <v>1</v>
      </c>
      <c r="W76" s="16">
        <v>1</v>
      </c>
      <c r="AC76" s="224"/>
      <c r="AD76" s="224"/>
      <c r="AE76" s="16">
        <f t="shared" si="3"/>
        <v>6</v>
      </c>
    </row>
    <row r="77" spans="2:31" ht="16.5" customHeight="1" x14ac:dyDescent="0.15">
      <c r="B77" s="16">
        <v>73</v>
      </c>
      <c r="C77" s="376">
        <v>23</v>
      </c>
      <c r="D77" s="385"/>
      <c r="E77" s="458" t="s">
        <v>622</v>
      </c>
      <c r="F77" s="458" t="s">
        <v>623</v>
      </c>
      <c r="G77" s="458" t="s">
        <v>629</v>
      </c>
      <c r="H77" s="461" t="s">
        <v>628</v>
      </c>
      <c r="I77" s="68" t="s">
        <v>122</v>
      </c>
      <c r="J77" s="69">
        <v>4</v>
      </c>
      <c r="K77" s="70" t="s">
        <v>31</v>
      </c>
      <c r="L77" s="69">
        <v>0</v>
      </c>
      <c r="M77" s="68" t="s">
        <v>621</v>
      </c>
      <c r="N77" s="71" t="s">
        <v>624</v>
      </c>
      <c r="O77" s="224"/>
      <c r="R77" s="16">
        <v>2</v>
      </c>
      <c r="S77" s="16">
        <v>1</v>
      </c>
      <c r="U77" s="16">
        <v>1</v>
      </c>
      <c r="AC77" s="224"/>
      <c r="AD77" s="224"/>
      <c r="AE77" s="16">
        <f t="shared" si="3"/>
        <v>4</v>
      </c>
    </row>
    <row r="78" spans="2:31" ht="16.5" customHeight="1" x14ac:dyDescent="0.15">
      <c r="B78" s="16">
        <v>74</v>
      </c>
      <c r="C78" s="376"/>
      <c r="D78" s="385"/>
      <c r="E78" s="459"/>
      <c r="F78" s="459"/>
      <c r="G78" s="459"/>
      <c r="H78" s="459"/>
      <c r="I78" s="51" t="s">
        <v>618</v>
      </c>
      <c r="J78" s="52">
        <v>3</v>
      </c>
      <c r="K78" s="53" t="s">
        <v>31</v>
      </c>
      <c r="L78" s="52">
        <v>1</v>
      </c>
      <c r="M78" s="51" t="s">
        <v>621</v>
      </c>
      <c r="N78" s="42" t="s">
        <v>625</v>
      </c>
      <c r="O78" s="224"/>
      <c r="S78" s="16">
        <v>1</v>
      </c>
      <c r="U78" s="16">
        <v>1</v>
      </c>
      <c r="W78" s="16">
        <v>1</v>
      </c>
      <c r="AC78" s="224"/>
      <c r="AD78" s="224"/>
      <c r="AE78" s="16">
        <f t="shared" si="3"/>
        <v>3</v>
      </c>
    </row>
    <row r="79" spans="2:31" ht="16.5" customHeight="1" x14ac:dyDescent="0.15">
      <c r="B79" s="16">
        <v>75</v>
      </c>
      <c r="C79" s="376"/>
      <c r="D79" s="385"/>
      <c r="E79" s="459"/>
      <c r="F79" s="459"/>
      <c r="G79" s="459"/>
      <c r="H79" s="459"/>
      <c r="I79" s="51" t="s">
        <v>619</v>
      </c>
      <c r="J79" s="52">
        <v>3</v>
      </c>
      <c r="K79" s="53" t="s">
        <v>31</v>
      </c>
      <c r="L79" s="52">
        <v>2</v>
      </c>
      <c r="M79" s="51" t="s">
        <v>36</v>
      </c>
      <c r="N79" s="42" t="s">
        <v>626</v>
      </c>
      <c r="O79" s="224"/>
      <c r="R79" s="16">
        <v>1</v>
      </c>
      <c r="S79" s="16">
        <v>1</v>
      </c>
      <c r="U79" s="16">
        <v>1</v>
      </c>
      <c r="AC79" s="224"/>
      <c r="AD79" s="224"/>
      <c r="AE79" s="16">
        <f t="shared" si="3"/>
        <v>3</v>
      </c>
    </row>
    <row r="80" spans="2:31" ht="16.5" customHeight="1" thickBot="1" x14ac:dyDescent="0.2">
      <c r="B80" s="16">
        <v>76</v>
      </c>
      <c r="C80" s="376"/>
      <c r="D80" s="386"/>
      <c r="E80" s="460"/>
      <c r="F80" s="460"/>
      <c r="G80" s="460"/>
      <c r="H80" s="460"/>
      <c r="I80" s="168" t="s">
        <v>620</v>
      </c>
      <c r="J80" s="169">
        <v>2</v>
      </c>
      <c r="K80" s="170" t="s">
        <v>31</v>
      </c>
      <c r="L80" s="169">
        <v>0</v>
      </c>
      <c r="M80" s="168" t="s">
        <v>621</v>
      </c>
      <c r="N80" s="171" t="s">
        <v>627</v>
      </c>
      <c r="O80" s="224"/>
      <c r="U80" s="16">
        <v>2</v>
      </c>
      <c r="AC80" s="224"/>
      <c r="AD80" s="224"/>
      <c r="AE80" s="16">
        <f t="shared" si="3"/>
        <v>2</v>
      </c>
    </row>
    <row r="81" spans="2:31" ht="16.5" customHeight="1" thickTop="1" x14ac:dyDescent="0.15">
      <c r="B81" s="16">
        <v>77</v>
      </c>
      <c r="C81" s="376">
        <v>24</v>
      </c>
      <c r="D81" s="384" t="s">
        <v>632</v>
      </c>
      <c r="E81" s="466" t="s">
        <v>633</v>
      </c>
      <c r="F81" s="466" t="s">
        <v>45</v>
      </c>
      <c r="G81" s="466" t="s">
        <v>634</v>
      </c>
      <c r="H81" s="466" t="s">
        <v>568</v>
      </c>
      <c r="I81" s="30" t="s">
        <v>630</v>
      </c>
      <c r="J81" s="31">
        <v>7</v>
      </c>
      <c r="K81" s="32" t="s">
        <v>31</v>
      </c>
      <c r="L81" s="31">
        <v>1</v>
      </c>
      <c r="M81" s="30" t="s">
        <v>635</v>
      </c>
      <c r="N81" s="21" t="s">
        <v>636</v>
      </c>
      <c r="O81" s="224"/>
      <c r="Q81" s="16">
        <v>1</v>
      </c>
      <c r="R81" s="16">
        <v>1</v>
      </c>
      <c r="S81" s="16">
        <v>1</v>
      </c>
      <c r="U81" s="16">
        <v>2</v>
      </c>
      <c r="V81" s="16">
        <v>1</v>
      </c>
      <c r="W81" s="16">
        <v>1</v>
      </c>
      <c r="AC81" s="224"/>
      <c r="AD81" s="224"/>
      <c r="AE81" s="16">
        <f t="shared" si="3"/>
        <v>7</v>
      </c>
    </row>
    <row r="82" spans="2:31" ht="16.5" customHeight="1" x14ac:dyDescent="0.15">
      <c r="B82" s="16">
        <v>78</v>
      </c>
      <c r="C82" s="376"/>
      <c r="D82" s="385"/>
      <c r="E82" s="448"/>
      <c r="F82" s="448"/>
      <c r="G82" s="448"/>
      <c r="H82" s="448"/>
      <c r="I82" s="33" t="s">
        <v>631</v>
      </c>
      <c r="J82" s="34">
        <v>5</v>
      </c>
      <c r="K82" s="35" t="s">
        <v>31</v>
      </c>
      <c r="L82" s="34">
        <v>0</v>
      </c>
      <c r="M82" s="33" t="s">
        <v>635</v>
      </c>
      <c r="N82" s="25" t="s">
        <v>638</v>
      </c>
      <c r="O82" s="224"/>
      <c r="S82" s="16">
        <v>1</v>
      </c>
      <c r="T82" s="16">
        <v>1</v>
      </c>
      <c r="U82" s="16">
        <v>3</v>
      </c>
      <c r="AC82" s="224"/>
      <c r="AD82" s="224"/>
      <c r="AE82" s="16">
        <f t="shared" si="3"/>
        <v>5</v>
      </c>
    </row>
    <row r="83" spans="2:31" ht="16.5" customHeight="1" x14ac:dyDescent="0.15">
      <c r="B83" s="16">
        <v>79</v>
      </c>
      <c r="C83" s="376"/>
      <c r="D83" s="385"/>
      <c r="E83" s="448"/>
      <c r="F83" s="448"/>
      <c r="G83" s="448"/>
      <c r="H83" s="448"/>
      <c r="I83" s="22" t="s">
        <v>630</v>
      </c>
      <c r="J83" s="23">
        <v>0</v>
      </c>
      <c r="K83" s="24" t="s">
        <v>31</v>
      </c>
      <c r="L83" s="23">
        <v>0</v>
      </c>
      <c r="M83" s="22" t="s">
        <v>10</v>
      </c>
      <c r="N83" s="25" t="s">
        <v>637</v>
      </c>
      <c r="O83" s="224"/>
      <c r="AC83" s="224"/>
      <c r="AD83" s="224"/>
      <c r="AE83" s="16">
        <f t="shared" si="3"/>
        <v>0</v>
      </c>
    </row>
    <row r="84" spans="2:31" ht="16.5" customHeight="1" x14ac:dyDescent="0.15">
      <c r="B84" s="16">
        <v>80</v>
      </c>
      <c r="C84" s="376"/>
      <c r="D84" s="385"/>
      <c r="E84" s="449"/>
      <c r="F84" s="449"/>
      <c r="G84" s="449"/>
      <c r="H84" s="449"/>
      <c r="I84" s="108" t="s">
        <v>631</v>
      </c>
      <c r="J84" s="109">
        <v>2</v>
      </c>
      <c r="K84" s="110" t="s">
        <v>31</v>
      </c>
      <c r="L84" s="109">
        <v>0</v>
      </c>
      <c r="M84" s="108" t="s">
        <v>36</v>
      </c>
      <c r="N84" s="111" t="s">
        <v>544</v>
      </c>
      <c r="O84" s="224"/>
      <c r="R84" s="16">
        <v>1</v>
      </c>
      <c r="S84" s="16">
        <v>1</v>
      </c>
      <c r="AC84" s="224"/>
      <c r="AD84" s="224"/>
      <c r="AE84" s="16">
        <f t="shared" si="3"/>
        <v>2</v>
      </c>
    </row>
    <row r="85" spans="2:31" ht="16.5" customHeight="1" x14ac:dyDescent="0.15">
      <c r="B85" s="16">
        <v>81</v>
      </c>
      <c r="C85" s="376">
        <v>25</v>
      </c>
      <c r="D85" s="385"/>
      <c r="E85" s="447" t="s">
        <v>640</v>
      </c>
      <c r="F85" s="447" t="s">
        <v>45</v>
      </c>
      <c r="G85" s="447" t="s">
        <v>28</v>
      </c>
      <c r="H85" s="447" t="s">
        <v>639</v>
      </c>
      <c r="I85" s="237" t="s">
        <v>641</v>
      </c>
      <c r="J85" s="238">
        <v>6</v>
      </c>
      <c r="K85" s="150" t="s">
        <v>31</v>
      </c>
      <c r="L85" s="238">
        <v>1</v>
      </c>
      <c r="M85" s="237" t="s">
        <v>643</v>
      </c>
      <c r="N85" s="62" t="s">
        <v>644</v>
      </c>
      <c r="O85" s="224"/>
      <c r="R85" s="16">
        <v>2</v>
      </c>
      <c r="S85" s="16">
        <v>1</v>
      </c>
      <c r="U85" s="16">
        <v>1</v>
      </c>
      <c r="W85" s="16">
        <v>2</v>
      </c>
      <c r="AC85" s="224"/>
      <c r="AD85" s="224"/>
      <c r="AE85" s="16">
        <f t="shared" si="3"/>
        <v>6</v>
      </c>
    </row>
    <row r="86" spans="2:31" ht="16.5" customHeight="1" x14ac:dyDescent="0.15">
      <c r="B86" s="16">
        <v>82</v>
      </c>
      <c r="C86" s="376"/>
      <c r="D86" s="385"/>
      <c r="E86" s="448"/>
      <c r="F86" s="448"/>
      <c r="G86" s="448"/>
      <c r="H86" s="448"/>
      <c r="I86" s="33" t="s">
        <v>642</v>
      </c>
      <c r="J86" s="34">
        <v>5</v>
      </c>
      <c r="K86" s="35" t="s">
        <v>31</v>
      </c>
      <c r="L86" s="34">
        <v>1</v>
      </c>
      <c r="M86" s="33" t="s">
        <v>643</v>
      </c>
      <c r="N86" s="25" t="s">
        <v>645</v>
      </c>
      <c r="O86" s="224"/>
      <c r="R86" s="16">
        <v>2</v>
      </c>
      <c r="S86" s="16">
        <v>2</v>
      </c>
      <c r="W86" s="16">
        <v>1</v>
      </c>
      <c r="AC86" s="224"/>
      <c r="AD86" s="224"/>
      <c r="AE86" s="16">
        <f t="shared" si="3"/>
        <v>5</v>
      </c>
    </row>
    <row r="87" spans="2:31" ht="16.5" customHeight="1" x14ac:dyDescent="0.15">
      <c r="B87" s="16">
        <v>83</v>
      </c>
      <c r="C87" s="376"/>
      <c r="D87" s="385"/>
      <c r="E87" s="448"/>
      <c r="F87" s="448"/>
      <c r="G87" s="448"/>
      <c r="H87" s="448"/>
      <c r="I87" s="33" t="s">
        <v>641</v>
      </c>
      <c r="J87" s="34">
        <v>5</v>
      </c>
      <c r="K87" s="35" t="s">
        <v>31</v>
      </c>
      <c r="L87" s="34">
        <v>0</v>
      </c>
      <c r="M87" s="33" t="s">
        <v>36</v>
      </c>
      <c r="N87" s="25" t="s">
        <v>646</v>
      </c>
      <c r="O87" s="224"/>
      <c r="R87" s="16">
        <v>1</v>
      </c>
      <c r="U87" s="16">
        <v>4</v>
      </c>
      <c r="AC87" s="224"/>
      <c r="AD87" s="224"/>
      <c r="AE87" s="16">
        <f t="shared" si="3"/>
        <v>5</v>
      </c>
    </row>
    <row r="88" spans="2:31" ht="16.5" customHeight="1" x14ac:dyDescent="0.15">
      <c r="B88" s="16">
        <v>84</v>
      </c>
      <c r="C88" s="376"/>
      <c r="D88" s="385"/>
      <c r="E88" s="449"/>
      <c r="F88" s="449"/>
      <c r="G88" s="449"/>
      <c r="H88" s="449"/>
      <c r="I88" s="243" t="s">
        <v>642</v>
      </c>
      <c r="J88" s="244">
        <v>1</v>
      </c>
      <c r="K88" s="245" t="s">
        <v>31</v>
      </c>
      <c r="L88" s="244">
        <v>2</v>
      </c>
      <c r="M88" s="243" t="s">
        <v>9</v>
      </c>
      <c r="N88" s="111" t="s">
        <v>647</v>
      </c>
      <c r="O88" s="224"/>
      <c r="V88" s="16">
        <v>1</v>
      </c>
      <c r="AC88" s="224"/>
      <c r="AD88" s="224"/>
      <c r="AE88" s="16">
        <f t="shared" si="3"/>
        <v>1</v>
      </c>
    </row>
    <row r="89" spans="2:31" ht="16.5" customHeight="1" x14ac:dyDescent="0.15">
      <c r="B89" s="16">
        <v>85</v>
      </c>
      <c r="C89" s="376">
        <v>26</v>
      </c>
      <c r="D89" s="385"/>
      <c r="E89" s="457" t="s">
        <v>660</v>
      </c>
      <c r="F89" s="457" t="s">
        <v>45</v>
      </c>
      <c r="G89" s="457" t="s">
        <v>661</v>
      </c>
      <c r="H89" s="455" t="s">
        <v>662</v>
      </c>
      <c r="I89" s="92" t="s">
        <v>658</v>
      </c>
      <c r="J89" s="93">
        <v>1</v>
      </c>
      <c r="K89" s="94" t="s">
        <v>31</v>
      </c>
      <c r="L89" s="93">
        <v>0</v>
      </c>
      <c r="M89" s="92" t="s">
        <v>663</v>
      </c>
      <c r="N89" s="90" t="s">
        <v>664</v>
      </c>
      <c r="O89" s="224"/>
      <c r="W89" s="16">
        <v>1</v>
      </c>
      <c r="AC89" s="224"/>
      <c r="AD89" s="224"/>
      <c r="AE89" s="16">
        <f t="shared" si="3"/>
        <v>1</v>
      </c>
    </row>
    <row r="90" spans="2:31" ht="16.5" customHeight="1" x14ac:dyDescent="0.15">
      <c r="B90" s="16">
        <v>86</v>
      </c>
      <c r="C90" s="376"/>
      <c r="D90" s="385"/>
      <c r="E90" s="456"/>
      <c r="F90" s="456"/>
      <c r="G90" s="456"/>
      <c r="H90" s="456"/>
      <c r="I90" s="87" t="s">
        <v>659</v>
      </c>
      <c r="J90" s="88">
        <v>2</v>
      </c>
      <c r="K90" s="89" t="s">
        <v>31</v>
      </c>
      <c r="L90" s="88">
        <v>0</v>
      </c>
      <c r="M90" s="87" t="s">
        <v>36</v>
      </c>
      <c r="N90" s="77" t="s">
        <v>544</v>
      </c>
      <c r="O90" s="224"/>
      <c r="R90" s="16">
        <v>1</v>
      </c>
      <c r="S90" s="16">
        <v>1</v>
      </c>
      <c r="AC90" s="224"/>
      <c r="AD90" s="224"/>
      <c r="AE90" s="16">
        <f t="shared" si="3"/>
        <v>2</v>
      </c>
    </row>
    <row r="91" spans="2:31" ht="24.95" customHeight="1" x14ac:dyDescent="0.15">
      <c r="B91" s="16">
        <v>87</v>
      </c>
      <c r="C91" s="376">
        <v>27</v>
      </c>
      <c r="D91" s="385"/>
      <c r="E91" s="378" t="s">
        <v>666</v>
      </c>
      <c r="F91" s="378" t="s">
        <v>45</v>
      </c>
      <c r="G91" s="378" t="s">
        <v>118</v>
      </c>
      <c r="H91" s="455" t="s">
        <v>669</v>
      </c>
      <c r="I91" s="267" t="s">
        <v>91</v>
      </c>
      <c r="J91" s="265">
        <v>0</v>
      </c>
      <c r="K91" s="266" t="s">
        <v>31</v>
      </c>
      <c r="L91" s="265">
        <v>1</v>
      </c>
      <c r="M91" s="267" t="s">
        <v>9</v>
      </c>
      <c r="N91" s="90" t="s">
        <v>667</v>
      </c>
      <c r="O91" s="224"/>
      <c r="AC91" s="224"/>
      <c r="AD91" s="224"/>
      <c r="AE91" s="16">
        <f t="shared" si="3"/>
        <v>0</v>
      </c>
    </row>
    <row r="92" spans="2:31" ht="24.95" customHeight="1" thickBot="1" x14ac:dyDescent="0.2">
      <c r="B92" s="16">
        <v>88</v>
      </c>
      <c r="C92" s="376"/>
      <c r="D92" s="386"/>
      <c r="E92" s="379"/>
      <c r="F92" s="379"/>
      <c r="G92" s="379"/>
      <c r="H92" s="470"/>
      <c r="I92" s="229" t="s">
        <v>665</v>
      </c>
      <c r="J92" s="230">
        <v>1</v>
      </c>
      <c r="K92" s="231" t="s">
        <v>31</v>
      </c>
      <c r="L92" s="230">
        <v>0</v>
      </c>
      <c r="M92" s="229" t="s">
        <v>36</v>
      </c>
      <c r="N92" s="209" t="s">
        <v>668</v>
      </c>
      <c r="O92" s="224"/>
      <c r="U92" s="16">
        <v>1</v>
      </c>
      <c r="AC92" s="224"/>
      <c r="AD92" s="224"/>
      <c r="AE92" s="16">
        <f t="shared" si="3"/>
        <v>1</v>
      </c>
    </row>
    <row r="93" spans="2:31" ht="16.5" customHeight="1" thickTop="1" x14ac:dyDescent="0.15">
      <c r="B93" s="377">
        <v>89</v>
      </c>
      <c r="C93" s="376">
        <v>28</v>
      </c>
      <c r="D93" s="384" t="s">
        <v>670</v>
      </c>
      <c r="E93" s="401" t="s">
        <v>671</v>
      </c>
      <c r="F93" s="401" t="s">
        <v>691</v>
      </c>
      <c r="G93" s="401" t="s">
        <v>306</v>
      </c>
      <c r="H93" s="401" t="s">
        <v>672</v>
      </c>
      <c r="I93" s="462" t="s">
        <v>442</v>
      </c>
      <c r="J93" s="164">
        <v>0</v>
      </c>
      <c r="K93" s="172" t="s">
        <v>31</v>
      </c>
      <c r="L93" s="164">
        <v>0</v>
      </c>
      <c r="M93" s="462" t="s">
        <v>36</v>
      </c>
      <c r="N93" s="463" t="s">
        <v>673</v>
      </c>
      <c r="O93" s="224"/>
      <c r="AC93" s="224"/>
      <c r="AD93" s="224"/>
      <c r="AE93" s="377">
        <f t="shared" si="3"/>
        <v>0</v>
      </c>
    </row>
    <row r="94" spans="2:31" ht="16.5" customHeight="1" thickBot="1" x14ac:dyDescent="0.2">
      <c r="B94" s="377"/>
      <c r="C94" s="376"/>
      <c r="D94" s="386"/>
      <c r="E94" s="379"/>
      <c r="F94" s="379"/>
      <c r="G94" s="379"/>
      <c r="H94" s="379"/>
      <c r="I94" s="381"/>
      <c r="J94" s="336">
        <v>3</v>
      </c>
      <c r="K94" s="337" t="s">
        <v>148</v>
      </c>
      <c r="L94" s="338">
        <v>1</v>
      </c>
      <c r="M94" s="381"/>
      <c r="N94" s="464"/>
      <c r="O94" s="224"/>
      <c r="AC94" s="224"/>
      <c r="AD94" s="224"/>
      <c r="AE94" s="377"/>
    </row>
    <row r="95" spans="2:31" ht="16.5" customHeight="1" thickTop="1" x14ac:dyDescent="0.15">
      <c r="B95" s="16">
        <v>90</v>
      </c>
      <c r="C95" s="376">
        <v>29</v>
      </c>
      <c r="D95" s="384" t="s">
        <v>675</v>
      </c>
      <c r="E95" s="372" t="s">
        <v>676</v>
      </c>
      <c r="F95" s="372" t="s">
        <v>45</v>
      </c>
      <c r="G95" s="372" t="s">
        <v>677</v>
      </c>
      <c r="H95" s="370" t="s">
        <v>697</v>
      </c>
      <c r="I95" s="200" t="s">
        <v>582</v>
      </c>
      <c r="J95" s="339">
        <v>2</v>
      </c>
      <c r="K95" s="202" t="s">
        <v>31</v>
      </c>
      <c r="L95" s="340">
        <v>0</v>
      </c>
      <c r="M95" s="200" t="s">
        <v>692</v>
      </c>
      <c r="N95" s="198" t="s">
        <v>694</v>
      </c>
      <c r="O95" s="224"/>
      <c r="P95" s="16">
        <v>1</v>
      </c>
      <c r="R95" s="16">
        <v>1</v>
      </c>
      <c r="AC95" s="224"/>
      <c r="AD95" s="224"/>
      <c r="AE95" s="16">
        <f>SUM(O95:AD95)</f>
        <v>2</v>
      </c>
    </row>
    <row r="96" spans="2:31" ht="16.5" customHeight="1" x14ac:dyDescent="0.15">
      <c r="B96" s="16">
        <v>91</v>
      </c>
      <c r="C96" s="376"/>
      <c r="D96" s="385"/>
      <c r="E96" s="373"/>
      <c r="F96" s="373"/>
      <c r="G96" s="373"/>
      <c r="H96" s="373"/>
      <c r="I96" s="48" t="s">
        <v>678</v>
      </c>
      <c r="J96" s="341">
        <v>0</v>
      </c>
      <c r="K96" s="50" t="s">
        <v>674</v>
      </c>
      <c r="L96" s="342">
        <v>2</v>
      </c>
      <c r="M96" s="48" t="s">
        <v>693</v>
      </c>
      <c r="N96" s="42" t="s">
        <v>695</v>
      </c>
      <c r="O96" s="224"/>
      <c r="AC96" s="224"/>
      <c r="AD96" s="224"/>
      <c r="AE96" s="16">
        <f>SUM(O96:AD96)</f>
        <v>0</v>
      </c>
    </row>
    <row r="97" spans="2:31" ht="16.5" customHeight="1" x14ac:dyDescent="0.15">
      <c r="B97" s="16">
        <v>92</v>
      </c>
      <c r="C97" s="376"/>
      <c r="D97" s="385"/>
      <c r="E97" s="373"/>
      <c r="F97" s="373"/>
      <c r="G97" s="373"/>
      <c r="H97" s="373"/>
      <c r="I97" s="51" t="s">
        <v>688</v>
      </c>
      <c r="J97" s="343">
        <v>2</v>
      </c>
      <c r="K97" s="53" t="s">
        <v>674</v>
      </c>
      <c r="L97" s="344">
        <v>1</v>
      </c>
      <c r="M97" s="51" t="s">
        <v>36</v>
      </c>
      <c r="N97" s="42" t="s">
        <v>270</v>
      </c>
      <c r="O97" s="224"/>
      <c r="T97" s="16">
        <v>1</v>
      </c>
      <c r="U97" s="16">
        <v>1</v>
      </c>
      <c r="AC97" s="224"/>
      <c r="AD97" s="224"/>
      <c r="AE97" s="16">
        <f>SUM(O97:AD97)</f>
        <v>2</v>
      </c>
    </row>
    <row r="98" spans="2:31" ht="16.5" customHeight="1" x14ac:dyDescent="0.15">
      <c r="B98" s="377">
        <v>93</v>
      </c>
      <c r="C98" s="376"/>
      <c r="D98" s="385"/>
      <c r="E98" s="373"/>
      <c r="F98" s="373"/>
      <c r="G98" s="373"/>
      <c r="H98" s="373"/>
      <c r="I98" s="451" t="s">
        <v>689</v>
      </c>
      <c r="J98" s="345">
        <v>1</v>
      </c>
      <c r="K98" s="272" t="s">
        <v>674</v>
      </c>
      <c r="L98" s="346">
        <v>1</v>
      </c>
      <c r="M98" s="451" t="s">
        <v>9</v>
      </c>
      <c r="N98" s="452" t="s">
        <v>696</v>
      </c>
      <c r="O98" s="454"/>
      <c r="P98" s="377"/>
      <c r="Q98" s="377"/>
      <c r="R98" s="377"/>
      <c r="S98" s="377"/>
      <c r="T98" s="377"/>
      <c r="U98" s="377">
        <v>1</v>
      </c>
      <c r="V98" s="377"/>
      <c r="W98" s="377"/>
      <c r="X98" s="377"/>
      <c r="Y98" s="377"/>
      <c r="Z98" s="377"/>
      <c r="AA98" s="377"/>
      <c r="AB98" s="377"/>
      <c r="AC98" s="224"/>
      <c r="AD98" s="224"/>
      <c r="AE98" s="377">
        <f>SUM(O98:AD98)</f>
        <v>1</v>
      </c>
    </row>
    <row r="99" spans="2:31" ht="16.5" customHeight="1" x14ac:dyDescent="0.15">
      <c r="B99" s="377"/>
      <c r="C99" s="376"/>
      <c r="D99" s="385"/>
      <c r="E99" s="375"/>
      <c r="F99" s="375"/>
      <c r="G99" s="375"/>
      <c r="H99" s="375"/>
      <c r="I99" s="450"/>
      <c r="J99" s="333">
        <v>2</v>
      </c>
      <c r="K99" s="334" t="s">
        <v>690</v>
      </c>
      <c r="L99" s="335">
        <v>3</v>
      </c>
      <c r="M99" s="450"/>
      <c r="N99" s="453"/>
      <c r="O99" s="454"/>
      <c r="P99" s="377"/>
      <c r="Q99" s="377"/>
      <c r="R99" s="377"/>
      <c r="S99" s="377"/>
      <c r="T99" s="377"/>
      <c r="U99" s="377"/>
      <c r="V99" s="377"/>
      <c r="W99" s="377"/>
      <c r="X99" s="377"/>
      <c r="Y99" s="377"/>
      <c r="Z99" s="377"/>
      <c r="AA99" s="377"/>
      <c r="AB99" s="377"/>
      <c r="AC99" s="224"/>
      <c r="AD99" s="224"/>
      <c r="AE99" s="377"/>
    </row>
    <row r="100" spans="2:31" ht="16.5" customHeight="1" x14ac:dyDescent="0.15">
      <c r="B100" s="16">
        <v>94</v>
      </c>
      <c r="C100" s="376">
        <v>30</v>
      </c>
      <c r="D100" s="385"/>
      <c r="E100" s="447" t="s">
        <v>683</v>
      </c>
      <c r="F100" s="447" t="s">
        <v>702</v>
      </c>
      <c r="G100" s="447" t="s">
        <v>703</v>
      </c>
      <c r="H100" s="447" t="s">
        <v>704</v>
      </c>
      <c r="I100" s="59" t="s">
        <v>699</v>
      </c>
      <c r="J100" s="60">
        <v>0</v>
      </c>
      <c r="K100" s="61" t="s">
        <v>674</v>
      </c>
      <c r="L100" s="60">
        <v>1</v>
      </c>
      <c r="M100" s="59" t="s">
        <v>705</v>
      </c>
      <c r="N100" s="62" t="s">
        <v>707</v>
      </c>
      <c r="O100" s="224"/>
      <c r="AC100" s="224"/>
      <c r="AD100" s="224"/>
      <c r="AE100" s="16">
        <f t="shared" ref="AE100:AE146" si="4">SUM(O100:AD100)</f>
        <v>0</v>
      </c>
    </row>
    <row r="101" spans="2:31" ht="16.5" customHeight="1" x14ac:dyDescent="0.15">
      <c r="B101" s="16">
        <v>95</v>
      </c>
      <c r="C101" s="376"/>
      <c r="D101" s="385"/>
      <c r="E101" s="448"/>
      <c r="F101" s="448"/>
      <c r="G101" s="448"/>
      <c r="H101" s="448"/>
      <c r="I101" s="36" t="s">
        <v>701</v>
      </c>
      <c r="J101" s="37">
        <v>3</v>
      </c>
      <c r="K101" s="38" t="s">
        <v>674</v>
      </c>
      <c r="L101" s="37">
        <v>6</v>
      </c>
      <c r="M101" s="36" t="s">
        <v>705</v>
      </c>
      <c r="N101" s="25" t="s">
        <v>710</v>
      </c>
      <c r="O101" s="224"/>
      <c r="S101" s="16">
        <v>2</v>
      </c>
      <c r="U101" s="16">
        <v>1</v>
      </c>
      <c r="AC101" s="224"/>
      <c r="AD101" s="224"/>
      <c r="AE101" s="16">
        <f t="shared" si="4"/>
        <v>3</v>
      </c>
    </row>
    <row r="102" spans="2:31" ht="16.5" customHeight="1" x14ac:dyDescent="0.15">
      <c r="B102" s="16">
        <v>96</v>
      </c>
      <c r="C102" s="376"/>
      <c r="D102" s="385"/>
      <c r="E102" s="448"/>
      <c r="F102" s="448"/>
      <c r="G102" s="448"/>
      <c r="H102" s="448"/>
      <c r="I102" s="36" t="s">
        <v>700</v>
      </c>
      <c r="J102" s="37">
        <v>0</v>
      </c>
      <c r="K102" s="38" t="s">
        <v>31</v>
      </c>
      <c r="L102" s="37">
        <v>2</v>
      </c>
      <c r="M102" s="36" t="s">
        <v>705</v>
      </c>
      <c r="N102" s="25" t="s">
        <v>707</v>
      </c>
      <c r="O102" s="224"/>
      <c r="AC102" s="224"/>
      <c r="AD102" s="224"/>
      <c r="AE102" s="16">
        <f t="shared" si="4"/>
        <v>0</v>
      </c>
    </row>
    <row r="103" spans="2:31" ht="16.5" customHeight="1" x14ac:dyDescent="0.15">
      <c r="B103" s="16">
        <v>97</v>
      </c>
      <c r="C103" s="376"/>
      <c r="D103" s="385"/>
      <c r="E103" s="449"/>
      <c r="F103" s="449"/>
      <c r="G103" s="449"/>
      <c r="H103" s="449"/>
      <c r="I103" s="108" t="s">
        <v>701</v>
      </c>
      <c r="J103" s="109">
        <v>1</v>
      </c>
      <c r="K103" s="110" t="s">
        <v>31</v>
      </c>
      <c r="L103" s="109">
        <v>0</v>
      </c>
      <c r="M103" s="108" t="s">
        <v>706</v>
      </c>
      <c r="N103" s="111" t="s">
        <v>708</v>
      </c>
      <c r="O103" s="224"/>
      <c r="S103" s="16">
        <v>1</v>
      </c>
      <c r="AC103" s="224"/>
      <c r="AD103" s="224"/>
      <c r="AE103" s="16">
        <f t="shared" si="4"/>
        <v>1</v>
      </c>
    </row>
    <row r="104" spans="2:31" ht="16.5" customHeight="1" x14ac:dyDescent="0.15">
      <c r="B104" s="16">
        <v>98</v>
      </c>
      <c r="C104" s="376">
        <v>31</v>
      </c>
      <c r="D104" s="385"/>
      <c r="E104" s="458" t="s">
        <v>679</v>
      </c>
      <c r="F104" s="458" t="s">
        <v>45</v>
      </c>
      <c r="G104" s="458" t="s">
        <v>680</v>
      </c>
      <c r="H104" s="461" t="s">
        <v>716</v>
      </c>
      <c r="I104" s="68" t="s">
        <v>681</v>
      </c>
      <c r="J104" s="69">
        <v>11</v>
      </c>
      <c r="K104" s="70" t="s">
        <v>31</v>
      </c>
      <c r="L104" s="69">
        <v>0</v>
      </c>
      <c r="M104" s="68" t="s">
        <v>706</v>
      </c>
      <c r="N104" s="71" t="s">
        <v>714</v>
      </c>
      <c r="O104" s="224"/>
      <c r="P104" s="16">
        <v>2</v>
      </c>
      <c r="R104" s="16">
        <v>4</v>
      </c>
      <c r="S104" s="16">
        <v>2</v>
      </c>
      <c r="U104" s="16">
        <v>2</v>
      </c>
      <c r="Y104" s="16">
        <v>1</v>
      </c>
      <c r="AC104" s="224"/>
      <c r="AD104" s="224"/>
      <c r="AE104" s="16">
        <f t="shared" si="4"/>
        <v>11</v>
      </c>
    </row>
    <row r="105" spans="2:31" ht="16.5" customHeight="1" x14ac:dyDescent="0.15">
      <c r="B105" s="16">
        <v>99</v>
      </c>
      <c r="C105" s="376"/>
      <c r="D105" s="385"/>
      <c r="E105" s="459"/>
      <c r="F105" s="459"/>
      <c r="G105" s="459"/>
      <c r="H105" s="459"/>
      <c r="I105" s="51" t="s">
        <v>682</v>
      </c>
      <c r="J105" s="52">
        <v>2</v>
      </c>
      <c r="K105" s="53" t="s">
        <v>31</v>
      </c>
      <c r="L105" s="52">
        <v>1</v>
      </c>
      <c r="M105" s="51" t="s">
        <v>706</v>
      </c>
      <c r="N105" s="42" t="s">
        <v>709</v>
      </c>
      <c r="O105" s="224"/>
      <c r="S105" s="16">
        <v>1</v>
      </c>
      <c r="U105" s="16">
        <v>1</v>
      </c>
      <c r="AC105" s="224"/>
      <c r="AD105" s="224"/>
      <c r="AE105" s="16">
        <f t="shared" si="4"/>
        <v>2</v>
      </c>
    </row>
    <row r="106" spans="2:31" ht="16.5" customHeight="1" x14ac:dyDescent="0.15">
      <c r="B106" s="16">
        <v>100</v>
      </c>
      <c r="C106" s="376"/>
      <c r="D106" s="385"/>
      <c r="E106" s="459"/>
      <c r="F106" s="459"/>
      <c r="G106" s="459"/>
      <c r="H106" s="459"/>
      <c r="I106" s="51" t="s">
        <v>711</v>
      </c>
      <c r="J106" s="52">
        <v>1</v>
      </c>
      <c r="K106" s="53" t="s">
        <v>31</v>
      </c>
      <c r="L106" s="52">
        <v>0</v>
      </c>
      <c r="M106" s="51" t="s">
        <v>36</v>
      </c>
      <c r="N106" s="42" t="s">
        <v>713</v>
      </c>
      <c r="O106" s="224"/>
      <c r="P106" s="16">
        <v>1</v>
      </c>
      <c r="AC106" s="224"/>
      <c r="AD106" s="224"/>
      <c r="AE106" s="16">
        <f t="shared" si="4"/>
        <v>1</v>
      </c>
    </row>
    <row r="107" spans="2:31" ht="16.5" customHeight="1" x14ac:dyDescent="0.15">
      <c r="B107" s="16">
        <v>101</v>
      </c>
      <c r="C107" s="376"/>
      <c r="D107" s="385"/>
      <c r="E107" s="465"/>
      <c r="F107" s="465"/>
      <c r="G107" s="465"/>
      <c r="H107" s="465"/>
      <c r="I107" s="72" t="s">
        <v>712</v>
      </c>
      <c r="J107" s="73">
        <v>1</v>
      </c>
      <c r="K107" s="74" t="s">
        <v>31</v>
      </c>
      <c r="L107" s="73">
        <v>4</v>
      </c>
      <c r="M107" s="72" t="s">
        <v>9</v>
      </c>
      <c r="N107" s="75" t="s">
        <v>715</v>
      </c>
      <c r="O107" s="224"/>
      <c r="AA107" s="16">
        <v>1</v>
      </c>
      <c r="AC107" s="224"/>
      <c r="AD107" s="224"/>
      <c r="AE107" s="16">
        <f t="shared" si="4"/>
        <v>1</v>
      </c>
    </row>
    <row r="108" spans="2:31" ht="16.5" customHeight="1" thickBot="1" x14ac:dyDescent="0.2">
      <c r="B108" s="16">
        <v>102</v>
      </c>
      <c r="C108" s="18">
        <v>32</v>
      </c>
      <c r="D108" s="386"/>
      <c r="E108" s="273" t="s">
        <v>686</v>
      </c>
      <c r="F108" s="273" t="s">
        <v>45</v>
      </c>
      <c r="G108" s="273" t="s">
        <v>685</v>
      </c>
      <c r="H108" s="273" t="s">
        <v>684</v>
      </c>
      <c r="I108" s="274" t="s">
        <v>687</v>
      </c>
      <c r="J108" s="275">
        <v>0</v>
      </c>
      <c r="K108" s="276" t="s">
        <v>721</v>
      </c>
      <c r="L108" s="275">
        <v>1</v>
      </c>
      <c r="M108" s="274" t="s">
        <v>9</v>
      </c>
      <c r="N108" s="277" t="s">
        <v>719</v>
      </c>
      <c r="O108" s="224"/>
      <c r="AC108" s="224"/>
      <c r="AD108" s="224"/>
      <c r="AE108" s="16">
        <f t="shared" si="4"/>
        <v>0</v>
      </c>
    </row>
    <row r="109" spans="2:31" ht="16.5" customHeight="1" thickTop="1" x14ac:dyDescent="0.15">
      <c r="B109" s="16">
        <v>103</v>
      </c>
      <c r="C109" s="376">
        <v>33</v>
      </c>
      <c r="D109" s="384" t="s">
        <v>759</v>
      </c>
      <c r="E109" s="372" t="s">
        <v>550</v>
      </c>
      <c r="F109" s="372" t="s">
        <v>746</v>
      </c>
      <c r="G109" s="372" t="s">
        <v>722</v>
      </c>
      <c r="H109" s="370" t="s">
        <v>750</v>
      </c>
      <c r="I109" s="200" t="s">
        <v>723</v>
      </c>
      <c r="J109" s="201">
        <v>2</v>
      </c>
      <c r="K109" s="202" t="s">
        <v>721</v>
      </c>
      <c r="L109" s="201">
        <v>1</v>
      </c>
      <c r="M109" s="200" t="s">
        <v>748</v>
      </c>
      <c r="N109" s="198" t="s">
        <v>751</v>
      </c>
      <c r="O109" s="224"/>
      <c r="R109" s="16">
        <v>1</v>
      </c>
      <c r="U109" s="16">
        <v>1</v>
      </c>
      <c r="AC109" s="224"/>
      <c r="AD109" s="224"/>
      <c r="AE109" s="16">
        <f t="shared" si="4"/>
        <v>2</v>
      </c>
    </row>
    <row r="110" spans="2:31" ht="16.5" customHeight="1" x14ac:dyDescent="0.15">
      <c r="B110" s="16">
        <v>104</v>
      </c>
      <c r="C110" s="376"/>
      <c r="D110" s="385"/>
      <c r="E110" s="373"/>
      <c r="F110" s="373"/>
      <c r="G110" s="373"/>
      <c r="H110" s="373"/>
      <c r="I110" s="39" t="s">
        <v>724</v>
      </c>
      <c r="J110" s="40">
        <v>4</v>
      </c>
      <c r="K110" s="41" t="s">
        <v>721</v>
      </c>
      <c r="L110" s="40">
        <v>4</v>
      </c>
      <c r="M110" s="39" t="s">
        <v>749</v>
      </c>
      <c r="N110" s="42" t="s">
        <v>752</v>
      </c>
      <c r="O110" s="224"/>
      <c r="R110" s="16">
        <v>1</v>
      </c>
      <c r="U110" s="16">
        <v>3</v>
      </c>
      <c r="AC110" s="224"/>
      <c r="AD110" s="224"/>
      <c r="AE110" s="16">
        <f t="shared" si="4"/>
        <v>4</v>
      </c>
    </row>
    <row r="111" spans="2:31" ht="16.5" customHeight="1" x14ac:dyDescent="0.15">
      <c r="B111" s="16">
        <v>105</v>
      </c>
      <c r="C111" s="376"/>
      <c r="D111" s="385"/>
      <c r="E111" s="373"/>
      <c r="F111" s="373"/>
      <c r="G111" s="373"/>
      <c r="H111" s="373"/>
      <c r="I111" s="39" t="s">
        <v>105</v>
      </c>
      <c r="J111" s="40">
        <v>2</v>
      </c>
      <c r="K111" s="41" t="s">
        <v>721</v>
      </c>
      <c r="L111" s="40">
        <v>2</v>
      </c>
      <c r="M111" s="39" t="s">
        <v>749</v>
      </c>
      <c r="N111" s="42" t="s">
        <v>753</v>
      </c>
      <c r="O111" s="224"/>
      <c r="R111" s="16">
        <v>1</v>
      </c>
      <c r="Z111" s="16">
        <v>1</v>
      </c>
      <c r="AC111" s="224"/>
      <c r="AD111" s="224"/>
      <c r="AE111" s="16">
        <f t="shared" si="4"/>
        <v>2</v>
      </c>
    </row>
    <row r="112" spans="2:31" ht="16.5" customHeight="1" x14ac:dyDescent="0.15">
      <c r="B112" s="16">
        <v>106</v>
      </c>
      <c r="C112" s="376"/>
      <c r="D112" s="385"/>
      <c r="E112" s="373"/>
      <c r="F112" s="373"/>
      <c r="G112" s="373"/>
      <c r="H112" s="373"/>
      <c r="I112" s="48" t="s">
        <v>744</v>
      </c>
      <c r="J112" s="49">
        <v>1</v>
      </c>
      <c r="K112" s="50" t="s">
        <v>721</v>
      </c>
      <c r="L112" s="49">
        <v>3</v>
      </c>
      <c r="M112" s="48" t="s">
        <v>747</v>
      </c>
      <c r="N112" s="42" t="s">
        <v>20</v>
      </c>
      <c r="O112" s="224"/>
      <c r="S112" s="16">
        <v>1</v>
      </c>
      <c r="AC112" s="224"/>
      <c r="AD112" s="224"/>
      <c r="AE112" s="16">
        <f t="shared" si="4"/>
        <v>1</v>
      </c>
    </row>
    <row r="113" spans="2:31" ht="16.5" customHeight="1" x14ac:dyDescent="0.15">
      <c r="B113" s="16">
        <v>107</v>
      </c>
      <c r="C113" s="376"/>
      <c r="D113" s="385"/>
      <c r="E113" s="373"/>
      <c r="F113" s="373"/>
      <c r="G113" s="373"/>
      <c r="H113" s="373"/>
      <c r="I113" s="160" t="s">
        <v>745</v>
      </c>
      <c r="J113" s="167">
        <v>1</v>
      </c>
      <c r="K113" s="199" t="s">
        <v>721</v>
      </c>
      <c r="L113" s="167">
        <v>0</v>
      </c>
      <c r="M113" s="160" t="s">
        <v>36</v>
      </c>
      <c r="N113" s="159" t="s">
        <v>754</v>
      </c>
      <c r="O113" s="224"/>
      <c r="R113" s="16">
        <v>1</v>
      </c>
      <c r="AC113" s="224"/>
      <c r="AD113" s="224"/>
      <c r="AE113" s="16">
        <f t="shared" si="4"/>
        <v>1</v>
      </c>
    </row>
    <row r="114" spans="2:31" ht="16.5" customHeight="1" x14ac:dyDescent="0.15">
      <c r="B114" s="16">
        <v>108</v>
      </c>
      <c r="C114" s="376">
        <v>34</v>
      </c>
      <c r="D114" s="385"/>
      <c r="E114" s="387" t="s">
        <v>729</v>
      </c>
      <c r="F114" s="387" t="s">
        <v>45</v>
      </c>
      <c r="G114" s="387" t="s">
        <v>739</v>
      </c>
      <c r="H114" s="387" t="s">
        <v>735</v>
      </c>
      <c r="I114" s="279" t="s">
        <v>737</v>
      </c>
      <c r="J114" s="280">
        <v>0</v>
      </c>
      <c r="K114" s="281" t="s">
        <v>721</v>
      </c>
      <c r="L114" s="280">
        <v>2</v>
      </c>
      <c r="M114" s="279" t="s">
        <v>747</v>
      </c>
      <c r="N114" s="144" t="s">
        <v>757</v>
      </c>
      <c r="O114" s="224"/>
      <c r="AC114" s="224"/>
      <c r="AD114" s="224"/>
      <c r="AE114" s="16">
        <f t="shared" si="4"/>
        <v>0</v>
      </c>
    </row>
    <row r="115" spans="2:31" ht="16.5" customHeight="1" x14ac:dyDescent="0.15">
      <c r="B115" s="16">
        <v>109</v>
      </c>
      <c r="C115" s="376"/>
      <c r="D115" s="385"/>
      <c r="E115" s="388"/>
      <c r="F115" s="388"/>
      <c r="G115" s="388"/>
      <c r="H115" s="388"/>
      <c r="I115" s="36" t="s">
        <v>755</v>
      </c>
      <c r="J115" s="37">
        <v>2</v>
      </c>
      <c r="K115" s="38" t="s">
        <v>31</v>
      </c>
      <c r="L115" s="37">
        <v>6</v>
      </c>
      <c r="M115" s="36" t="s">
        <v>747</v>
      </c>
      <c r="N115" s="25" t="s">
        <v>751</v>
      </c>
      <c r="O115" s="224"/>
      <c r="R115" s="16">
        <v>1</v>
      </c>
      <c r="U115" s="16">
        <v>1</v>
      </c>
      <c r="AC115" s="224"/>
      <c r="AD115" s="224"/>
      <c r="AE115" s="16">
        <f t="shared" si="4"/>
        <v>2</v>
      </c>
    </row>
    <row r="116" spans="2:31" ht="16.5" customHeight="1" x14ac:dyDescent="0.15">
      <c r="B116" s="16">
        <v>110</v>
      </c>
      <c r="C116" s="376"/>
      <c r="D116" s="385"/>
      <c r="E116" s="388"/>
      <c r="F116" s="388"/>
      <c r="G116" s="388"/>
      <c r="H116" s="388"/>
      <c r="I116" s="22" t="s">
        <v>756</v>
      </c>
      <c r="J116" s="23">
        <v>3</v>
      </c>
      <c r="K116" s="24" t="s">
        <v>31</v>
      </c>
      <c r="L116" s="23">
        <v>3</v>
      </c>
      <c r="M116" s="22" t="s">
        <v>10</v>
      </c>
      <c r="N116" s="25" t="s">
        <v>758</v>
      </c>
      <c r="O116" s="224"/>
      <c r="R116" s="16">
        <v>1</v>
      </c>
      <c r="U116" s="16">
        <v>2</v>
      </c>
      <c r="AC116" s="224"/>
      <c r="AD116" s="224"/>
      <c r="AE116" s="16">
        <f t="shared" si="4"/>
        <v>3</v>
      </c>
    </row>
    <row r="117" spans="2:31" ht="16.5" customHeight="1" x14ac:dyDescent="0.15">
      <c r="B117" s="16">
        <v>111</v>
      </c>
      <c r="C117" s="376"/>
      <c r="D117" s="385"/>
      <c r="E117" s="389"/>
      <c r="F117" s="389"/>
      <c r="G117" s="389"/>
      <c r="H117" s="389"/>
      <c r="I117" s="282" t="s">
        <v>738</v>
      </c>
      <c r="J117" s="283">
        <v>2</v>
      </c>
      <c r="K117" s="284" t="s">
        <v>721</v>
      </c>
      <c r="L117" s="283">
        <v>3</v>
      </c>
      <c r="M117" s="282" t="s">
        <v>9</v>
      </c>
      <c r="N117" s="278" t="s">
        <v>760</v>
      </c>
      <c r="O117" s="224"/>
      <c r="U117" s="16">
        <v>1</v>
      </c>
      <c r="X117" s="16">
        <v>1</v>
      </c>
      <c r="AC117" s="224"/>
      <c r="AD117" s="224"/>
      <c r="AE117" s="16">
        <f t="shared" si="4"/>
        <v>2</v>
      </c>
    </row>
    <row r="118" spans="2:31" ht="16.5" customHeight="1" x14ac:dyDescent="0.15">
      <c r="B118" s="16">
        <v>112</v>
      </c>
      <c r="C118" s="376">
        <v>35</v>
      </c>
      <c r="D118" s="385"/>
      <c r="E118" s="373" t="s">
        <v>725</v>
      </c>
      <c r="F118" s="373" t="s">
        <v>45</v>
      </c>
      <c r="G118" s="373" t="s">
        <v>726</v>
      </c>
      <c r="H118" s="371" t="s">
        <v>768</v>
      </c>
      <c r="I118" s="160" t="s">
        <v>727</v>
      </c>
      <c r="J118" s="167">
        <v>2</v>
      </c>
      <c r="K118" s="199" t="s">
        <v>721</v>
      </c>
      <c r="L118" s="167">
        <v>0</v>
      </c>
      <c r="M118" s="160" t="s">
        <v>763</v>
      </c>
      <c r="N118" s="159" t="s">
        <v>764</v>
      </c>
      <c r="O118" s="224"/>
      <c r="S118" s="16">
        <v>1</v>
      </c>
      <c r="U118" s="16">
        <v>1</v>
      </c>
      <c r="AC118" s="224"/>
      <c r="AD118" s="224"/>
      <c r="AE118" s="16">
        <f t="shared" si="4"/>
        <v>2</v>
      </c>
    </row>
    <row r="119" spans="2:31" ht="16.5" customHeight="1" x14ac:dyDescent="0.15">
      <c r="B119" s="16">
        <v>113</v>
      </c>
      <c r="C119" s="376"/>
      <c r="D119" s="385"/>
      <c r="E119" s="373"/>
      <c r="F119" s="373"/>
      <c r="G119" s="373"/>
      <c r="H119" s="373"/>
      <c r="I119" s="39" t="s">
        <v>728</v>
      </c>
      <c r="J119" s="40">
        <v>3</v>
      </c>
      <c r="K119" s="41" t="s">
        <v>721</v>
      </c>
      <c r="L119" s="40">
        <v>3</v>
      </c>
      <c r="M119" s="39" t="s">
        <v>10</v>
      </c>
      <c r="N119" s="42" t="s">
        <v>765</v>
      </c>
      <c r="O119" s="224"/>
      <c r="S119" s="16">
        <v>1</v>
      </c>
      <c r="T119" s="16">
        <v>2</v>
      </c>
      <c r="AC119" s="224"/>
      <c r="AD119" s="224"/>
      <c r="AE119" s="16">
        <f t="shared" si="4"/>
        <v>3</v>
      </c>
    </row>
    <row r="120" spans="2:31" ht="16.5" customHeight="1" x14ac:dyDescent="0.15">
      <c r="B120" s="16">
        <v>114</v>
      </c>
      <c r="C120" s="376"/>
      <c r="D120" s="385"/>
      <c r="E120" s="373"/>
      <c r="F120" s="373"/>
      <c r="G120" s="373"/>
      <c r="H120" s="373"/>
      <c r="I120" s="51" t="s">
        <v>761</v>
      </c>
      <c r="J120" s="52">
        <v>4</v>
      </c>
      <c r="K120" s="53" t="s">
        <v>721</v>
      </c>
      <c r="L120" s="52">
        <v>1</v>
      </c>
      <c r="M120" s="51" t="s">
        <v>763</v>
      </c>
      <c r="N120" s="42" t="s">
        <v>767</v>
      </c>
      <c r="O120" s="224"/>
      <c r="R120" s="16">
        <v>1</v>
      </c>
      <c r="S120" s="16">
        <v>1</v>
      </c>
      <c r="U120" s="16">
        <v>2</v>
      </c>
      <c r="AC120" s="224"/>
      <c r="AD120" s="224"/>
      <c r="AE120" s="16">
        <f t="shared" si="4"/>
        <v>4</v>
      </c>
    </row>
    <row r="121" spans="2:31" ht="16.5" customHeight="1" x14ac:dyDescent="0.15">
      <c r="B121" s="16">
        <v>115</v>
      </c>
      <c r="C121" s="376"/>
      <c r="D121" s="385"/>
      <c r="E121" s="373"/>
      <c r="F121" s="373"/>
      <c r="G121" s="373"/>
      <c r="H121" s="373"/>
      <c r="I121" s="160" t="s">
        <v>762</v>
      </c>
      <c r="J121" s="167">
        <v>4</v>
      </c>
      <c r="K121" s="199" t="s">
        <v>721</v>
      </c>
      <c r="L121" s="167">
        <v>0</v>
      </c>
      <c r="M121" s="160" t="s">
        <v>36</v>
      </c>
      <c r="N121" s="159" t="s">
        <v>766</v>
      </c>
      <c r="O121" s="224"/>
      <c r="U121" s="16">
        <v>4</v>
      </c>
      <c r="AC121" s="224"/>
      <c r="AD121" s="224"/>
      <c r="AE121" s="16">
        <f t="shared" si="4"/>
        <v>4</v>
      </c>
    </row>
    <row r="122" spans="2:31" ht="16.5" customHeight="1" x14ac:dyDescent="0.15">
      <c r="B122" s="16">
        <v>116</v>
      </c>
      <c r="C122" s="376">
        <v>36</v>
      </c>
      <c r="D122" s="385"/>
      <c r="E122" s="392" t="s">
        <v>730</v>
      </c>
      <c r="F122" s="392" t="s">
        <v>45</v>
      </c>
      <c r="G122" s="392" t="s">
        <v>736</v>
      </c>
      <c r="H122" s="402" t="s">
        <v>775</v>
      </c>
      <c r="I122" s="286" t="s">
        <v>741</v>
      </c>
      <c r="J122" s="287">
        <v>0</v>
      </c>
      <c r="K122" s="288" t="s">
        <v>740</v>
      </c>
      <c r="L122" s="287">
        <v>1</v>
      </c>
      <c r="M122" s="286" t="s">
        <v>770</v>
      </c>
      <c r="N122" s="289" t="s">
        <v>772</v>
      </c>
      <c r="O122" s="224"/>
      <c r="AB122" s="224"/>
      <c r="AC122" s="224"/>
      <c r="AD122" s="224"/>
      <c r="AE122" s="16">
        <f t="shared" si="4"/>
        <v>0</v>
      </c>
    </row>
    <row r="123" spans="2:31" ht="16.5" customHeight="1" x14ac:dyDescent="0.15">
      <c r="B123" s="16">
        <v>117</v>
      </c>
      <c r="C123" s="376"/>
      <c r="D123" s="385"/>
      <c r="E123" s="373"/>
      <c r="F123" s="373"/>
      <c r="G123" s="373"/>
      <c r="H123" s="373"/>
      <c r="I123" s="48" t="s">
        <v>742</v>
      </c>
      <c r="J123" s="49">
        <v>0</v>
      </c>
      <c r="K123" s="50" t="s">
        <v>740</v>
      </c>
      <c r="L123" s="49">
        <v>2</v>
      </c>
      <c r="M123" s="48" t="s">
        <v>9</v>
      </c>
      <c r="N123" s="42" t="s">
        <v>772</v>
      </c>
      <c r="O123" s="224"/>
      <c r="AB123" s="224"/>
      <c r="AC123" s="224"/>
      <c r="AD123" s="224"/>
      <c r="AE123" s="16">
        <f t="shared" si="4"/>
        <v>0</v>
      </c>
    </row>
    <row r="124" spans="2:31" ht="16.5" customHeight="1" x14ac:dyDescent="0.15">
      <c r="B124" s="16">
        <v>118</v>
      </c>
      <c r="C124" s="376"/>
      <c r="D124" s="385"/>
      <c r="E124" s="373"/>
      <c r="F124" s="373"/>
      <c r="G124" s="373"/>
      <c r="H124" s="373"/>
      <c r="I124" s="51" t="s">
        <v>743</v>
      </c>
      <c r="J124" s="52">
        <v>7</v>
      </c>
      <c r="K124" s="53" t="s">
        <v>740</v>
      </c>
      <c r="L124" s="52">
        <v>0</v>
      </c>
      <c r="M124" s="51" t="s">
        <v>36</v>
      </c>
      <c r="N124" s="42" t="s">
        <v>773</v>
      </c>
      <c r="O124" s="224"/>
      <c r="R124" s="16">
        <v>2</v>
      </c>
      <c r="S124" s="16">
        <v>1</v>
      </c>
      <c r="U124" s="16">
        <v>3</v>
      </c>
      <c r="X124" s="16">
        <v>1</v>
      </c>
      <c r="AB124" s="224"/>
      <c r="AC124" s="224"/>
      <c r="AD124" s="224"/>
      <c r="AE124" s="16">
        <f t="shared" si="4"/>
        <v>7</v>
      </c>
    </row>
    <row r="125" spans="2:31" ht="16.5" customHeight="1" x14ac:dyDescent="0.15">
      <c r="B125" s="16">
        <v>119</v>
      </c>
      <c r="C125" s="376"/>
      <c r="D125" s="385"/>
      <c r="E125" s="375"/>
      <c r="F125" s="375"/>
      <c r="G125" s="375"/>
      <c r="H125" s="375"/>
      <c r="I125" s="290" t="s">
        <v>769</v>
      </c>
      <c r="J125" s="291">
        <v>5</v>
      </c>
      <c r="K125" s="292" t="s">
        <v>740</v>
      </c>
      <c r="L125" s="291">
        <v>0</v>
      </c>
      <c r="M125" s="290" t="s">
        <v>771</v>
      </c>
      <c r="N125" s="293" t="s">
        <v>774</v>
      </c>
      <c r="O125" s="224"/>
      <c r="R125" s="16">
        <v>1</v>
      </c>
      <c r="U125" s="16">
        <v>2</v>
      </c>
      <c r="W125" s="16">
        <v>1</v>
      </c>
      <c r="X125" s="16">
        <v>1</v>
      </c>
      <c r="AB125" s="224"/>
      <c r="AC125" s="224"/>
      <c r="AD125" s="224"/>
      <c r="AE125" s="16">
        <f t="shared" si="4"/>
        <v>5</v>
      </c>
    </row>
    <row r="126" spans="2:31" ht="16.5" customHeight="1" x14ac:dyDescent="0.15">
      <c r="B126" s="16">
        <v>120</v>
      </c>
      <c r="C126" s="376">
        <v>37</v>
      </c>
      <c r="D126" s="385"/>
      <c r="E126" s="447" t="s">
        <v>731</v>
      </c>
      <c r="F126" s="447" t="s">
        <v>45</v>
      </c>
      <c r="G126" s="447" t="s">
        <v>732</v>
      </c>
      <c r="H126" s="447" t="s">
        <v>733</v>
      </c>
      <c r="I126" s="59" t="s">
        <v>734</v>
      </c>
      <c r="J126" s="60">
        <v>0</v>
      </c>
      <c r="K126" s="61" t="s">
        <v>740</v>
      </c>
      <c r="L126" s="60">
        <v>1</v>
      </c>
      <c r="M126" s="59" t="s">
        <v>778</v>
      </c>
      <c r="N126" s="62" t="s">
        <v>589</v>
      </c>
      <c r="AB126" s="224"/>
      <c r="AC126" s="224"/>
      <c r="AD126" s="224"/>
      <c r="AE126" s="16">
        <f t="shared" si="4"/>
        <v>0</v>
      </c>
    </row>
    <row r="127" spans="2:31" ht="16.5" customHeight="1" x14ac:dyDescent="0.15">
      <c r="B127" s="16">
        <v>121</v>
      </c>
      <c r="C127" s="376"/>
      <c r="D127" s="385"/>
      <c r="E127" s="448"/>
      <c r="F127" s="448"/>
      <c r="G127" s="448"/>
      <c r="H127" s="448"/>
      <c r="I127" s="36" t="s">
        <v>734</v>
      </c>
      <c r="J127" s="37">
        <v>0</v>
      </c>
      <c r="K127" s="38" t="s">
        <v>740</v>
      </c>
      <c r="L127" s="37">
        <v>2</v>
      </c>
      <c r="M127" s="36" t="s">
        <v>9</v>
      </c>
      <c r="N127" s="25" t="s">
        <v>779</v>
      </c>
      <c r="AB127" s="224"/>
      <c r="AC127" s="224"/>
      <c r="AD127" s="224"/>
      <c r="AE127" s="16">
        <f t="shared" si="4"/>
        <v>0</v>
      </c>
    </row>
    <row r="128" spans="2:31" ht="16.5" customHeight="1" x14ac:dyDescent="0.15">
      <c r="B128" s="16">
        <v>122</v>
      </c>
      <c r="C128" s="376"/>
      <c r="D128" s="385"/>
      <c r="E128" s="449"/>
      <c r="F128" s="449"/>
      <c r="G128" s="449"/>
      <c r="H128" s="449"/>
      <c r="I128" s="108" t="s">
        <v>734</v>
      </c>
      <c r="J128" s="109">
        <v>3</v>
      </c>
      <c r="K128" s="110" t="s">
        <v>740</v>
      </c>
      <c r="L128" s="109">
        <v>2</v>
      </c>
      <c r="M128" s="108" t="s">
        <v>36</v>
      </c>
      <c r="N128" s="111" t="s">
        <v>780</v>
      </c>
      <c r="R128" s="16">
        <v>3</v>
      </c>
      <c r="AB128" s="224"/>
      <c r="AC128" s="224"/>
      <c r="AD128" s="224"/>
      <c r="AE128" s="16">
        <f t="shared" si="4"/>
        <v>3</v>
      </c>
    </row>
    <row r="129" spans="2:31" ht="16.5" customHeight="1" x14ac:dyDescent="0.15">
      <c r="B129" s="16">
        <v>123</v>
      </c>
      <c r="C129" s="376">
        <v>38</v>
      </c>
      <c r="D129" s="385"/>
      <c r="E129" s="447" t="s">
        <v>784</v>
      </c>
      <c r="F129" s="447" t="s">
        <v>45</v>
      </c>
      <c r="G129" s="447" t="s">
        <v>569</v>
      </c>
      <c r="H129" s="447" t="s">
        <v>568</v>
      </c>
      <c r="I129" s="237" t="s">
        <v>781</v>
      </c>
      <c r="J129" s="238">
        <v>7</v>
      </c>
      <c r="K129" s="150" t="s">
        <v>563</v>
      </c>
      <c r="L129" s="238">
        <v>0</v>
      </c>
      <c r="M129" s="237" t="s">
        <v>36</v>
      </c>
      <c r="N129" s="62" t="s">
        <v>799</v>
      </c>
      <c r="P129" s="16">
        <v>1</v>
      </c>
      <c r="R129" s="16">
        <v>1</v>
      </c>
      <c r="S129" s="16">
        <v>2</v>
      </c>
      <c r="T129" s="16">
        <v>3</v>
      </c>
      <c r="AB129" s="224"/>
      <c r="AC129" s="224"/>
      <c r="AD129" s="224"/>
      <c r="AE129" s="16">
        <f t="shared" si="4"/>
        <v>7</v>
      </c>
    </row>
    <row r="130" spans="2:31" ht="16.5" customHeight="1" x14ac:dyDescent="0.15">
      <c r="B130" s="16">
        <v>124</v>
      </c>
      <c r="C130" s="376"/>
      <c r="D130" s="385"/>
      <c r="E130" s="448"/>
      <c r="F130" s="448"/>
      <c r="G130" s="448"/>
      <c r="H130" s="448"/>
      <c r="I130" s="22" t="s">
        <v>782</v>
      </c>
      <c r="J130" s="23">
        <v>1</v>
      </c>
      <c r="K130" s="24" t="s">
        <v>31</v>
      </c>
      <c r="L130" s="23">
        <v>1</v>
      </c>
      <c r="M130" s="22" t="s">
        <v>10</v>
      </c>
      <c r="N130" s="25" t="s">
        <v>785</v>
      </c>
      <c r="U130" s="16">
        <v>1</v>
      </c>
      <c r="AB130" s="224"/>
      <c r="AC130" s="224"/>
      <c r="AD130" s="224"/>
      <c r="AE130" s="16">
        <f t="shared" si="4"/>
        <v>1</v>
      </c>
    </row>
    <row r="131" spans="2:31" ht="16.5" customHeight="1" thickBot="1" x14ac:dyDescent="0.2">
      <c r="B131" s="16">
        <v>125</v>
      </c>
      <c r="C131" s="376"/>
      <c r="D131" s="386"/>
      <c r="E131" s="483"/>
      <c r="F131" s="483"/>
      <c r="G131" s="483"/>
      <c r="H131" s="483"/>
      <c r="I131" s="154" t="s">
        <v>783</v>
      </c>
      <c r="J131" s="152">
        <v>3</v>
      </c>
      <c r="K131" s="153" t="s">
        <v>31</v>
      </c>
      <c r="L131" s="152">
        <v>1</v>
      </c>
      <c r="M131" s="154" t="s">
        <v>787</v>
      </c>
      <c r="N131" s="29" t="s">
        <v>786</v>
      </c>
      <c r="P131" s="16">
        <v>1</v>
      </c>
      <c r="S131" s="16">
        <v>1</v>
      </c>
      <c r="U131" s="16">
        <v>1</v>
      </c>
      <c r="AB131" s="224"/>
      <c r="AC131" s="224"/>
      <c r="AD131" s="224"/>
      <c r="AE131" s="16">
        <f t="shared" si="4"/>
        <v>3</v>
      </c>
    </row>
    <row r="132" spans="2:31" ht="16.5" customHeight="1" thickTop="1" x14ac:dyDescent="0.15">
      <c r="B132" s="16">
        <v>126</v>
      </c>
      <c r="C132" s="376">
        <v>39</v>
      </c>
      <c r="D132" s="384" t="s">
        <v>796</v>
      </c>
      <c r="E132" s="372" t="s">
        <v>790</v>
      </c>
      <c r="F132" s="372" t="s">
        <v>792</v>
      </c>
      <c r="G132" s="372" t="s">
        <v>789</v>
      </c>
      <c r="H132" s="370" t="s">
        <v>1019</v>
      </c>
      <c r="I132" s="195" t="s">
        <v>234</v>
      </c>
      <c r="J132" s="196">
        <v>0</v>
      </c>
      <c r="K132" s="197" t="s">
        <v>31</v>
      </c>
      <c r="L132" s="196">
        <v>1</v>
      </c>
      <c r="M132" s="195" t="s">
        <v>794</v>
      </c>
      <c r="N132" s="198" t="s">
        <v>797</v>
      </c>
      <c r="AB132" s="224"/>
      <c r="AC132" s="224"/>
      <c r="AD132" s="224"/>
      <c r="AE132" s="16">
        <f t="shared" si="4"/>
        <v>0</v>
      </c>
    </row>
    <row r="133" spans="2:31" ht="16.5" customHeight="1" x14ac:dyDescent="0.15">
      <c r="B133" s="16">
        <v>127</v>
      </c>
      <c r="C133" s="376"/>
      <c r="D133" s="385"/>
      <c r="E133" s="373"/>
      <c r="F133" s="373"/>
      <c r="G133" s="373"/>
      <c r="H133" s="373"/>
      <c r="I133" s="51" t="s">
        <v>94</v>
      </c>
      <c r="J133" s="52">
        <v>1</v>
      </c>
      <c r="K133" s="53" t="s">
        <v>31</v>
      </c>
      <c r="L133" s="52">
        <v>0</v>
      </c>
      <c r="M133" s="51" t="s">
        <v>795</v>
      </c>
      <c r="N133" s="42" t="s">
        <v>798</v>
      </c>
      <c r="U133" s="16">
        <v>1</v>
      </c>
      <c r="AB133" s="224"/>
      <c r="AC133" s="224"/>
      <c r="AD133" s="224"/>
      <c r="AE133" s="16">
        <f t="shared" si="4"/>
        <v>1</v>
      </c>
    </row>
    <row r="134" spans="2:31" ht="16.5" customHeight="1" x14ac:dyDescent="0.15">
      <c r="B134" s="16">
        <v>128</v>
      </c>
      <c r="C134" s="376"/>
      <c r="D134" s="385"/>
      <c r="E134" s="375"/>
      <c r="F134" s="375"/>
      <c r="G134" s="375"/>
      <c r="H134" s="373"/>
      <c r="I134" s="192" t="s">
        <v>788</v>
      </c>
      <c r="J134" s="193">
        <v>2</v>
      </c>
      <c r="K134" s="194" t="s">
        <v>31</v>
      </c>
      <c r="L134" s="193">
        <v>1</v>
      </c>
      <c r="M134" s="192" t="s">
        <v>36</v>
      </c>
      <c r="N134" s="75" t="s">
        <v>800</v>
      </c>
      <c r="R134" s="16">
        <v>1</v>
      </c>
      <c r="Y134" s="16">
        <v>1</v>
      </c>
      <c r="AB134" s="224"/>
      <c r="AC134" s="224"/>
      <c r="AD134" s="224"/>
      <c r="AE134" s="16">
        <f t="shared" si="4"/>
        <v>2</v>
      </c>
    </row>
    <row r="135" spans="2:31" ht="16.5" customHeight="1" x14ac:dyDescent="0.15">
      <c r="B135" s="16">
        <v>129</v>
      </c>
      <c r="C135" s="376">
        <v>40</v>
      </c>
      <c r="D135" s="385"/>
      <c r="E135" s="373" t="s">
        <v>793</v>
      </c>
      <c r="F135" s="373" t="s">
        <v>792</v>
      </c>
      <c r="G135" s="373" t="s">
        <v>791</v>
      </c>
      <c r="H135" s="373"/>
      <c r="I135" s="297" t="s">
        <v>447</v>
      </c>
      <c r="J135" s="271">
        <v>0</v>
      </c>
      <c r="K135" s="272" t="s">
        <v>31</v>
      </c>
      <c r="L135" s="271">
        <v>1</v>
      </c>
      <c r="M135" s="297" t="s">
        <v>9</v>
      </c>
      <c r="N135" s="159" t="s">
        <v>797</v>
      </c>
      <c r="AB135" s="224"/>
      <c r="AC135" s="224"/>
      <c r="AD135" s="224"/>
      <c r="AE135" s="16">
        <f t="shared" si="4"/>
        <v>0</v>
      </c>
    </row>
    <row r="136" spans="2:31" ht="16.5" customHeight="1" x14ac:dyDescent="0.15">
      <c r="B136" s="16">
        <v>130</v>
      </c>
      <c r="C136" s="376"/>
      <c r="D136" s="385"/>
      <c r="E136" s="375"/>
      <c r="F136" s="375"/>
      <c r="G136" s="375"/>
      <c r="H136" s="375"/>
      <c r="I136" s="192" t="s">
        <v>442</v>
      </c>
      <c r="J136" s="193">
        <v>5</v>
      </c>
      <c r="K136" s="194" t="s">
        <v>804</v>
      </c>
      <c r="L136" s="193">
        <v>0</v>
      </c>
      <c r="M136" s="192" t="s">
        <v>36</v>
      </c>
      <c r="N136" s="75" t="s">
        <v>801</v>
      </c>
      <c r="R136" s="16">
        <v>1</v>
      </c>
      <c r="T136" s="16">
        <v>1</v>
      </c>
      <c r="U136" s="16">
        <v>1</v>
      </c>
      <c r="X136" s="16">
        <v>2</v>
      </c>
      <c r="AB136" s="224"/>
      <c r="AC136" s="224"/>
      <c r="AD136" s="224"/>
      <c r="AE136" s="16">
        <f t="shared" si="4"/>
        <v>5</v>
      </c>
    </row>
    <row r="137" spans="2:31" ht="16.5" customHeight="1" x14ac:dyDescent="0.15">
      <c r="B137" s="16">
        <v>131</v>
      </c>
      <c r="C137" s="376">
        <v>41</v>
      </c>
      <c r="D137" s="385"/>
      <c r="E137" s="392" t="s">
        <v>803</v>
      </c>
      <c r="F137" s="392" t="s">
        <v>35</v>
      </c>
      <c r="G137" s="392" t="s">
        <v>802</v>
      </c>
      <c r="H137" s="402" t="s">
        <v>810</v>
      </c>
      <c r="I137" s="234" t="s">
        <v>814</v>
      </c>
      <c r="J137" s="235">
        <v>0</v>
      </c>
      <c r="K137" s="236" t="s">
        <v>804</v>
      </c>
      <c r="L137" s="235">
        <v>7</v>
      </c>
      <c r="M137" s="234" t="s">
        <v>806</v>
      </c>
      <c r="N137" s="71" t="s">
        <v>39</v>
      </c>
      <c r="AB137" s="224"/>
      <c r="AC137" s="224"/>
      <c r="AD137" s="224"/>
      <c r="AE137" s="16">
        <f t="shared" si="4"/>
        <v>0</v>
      </c>
    </row>
    <row r="138" spans="2:31" ht="16.5" customHeight="1" x14ac:dyDescent="0.15">
      <c r="B138" s="16">
        <v>132</v>
      </c>
      <c r="C138" s="376"/>
      <c r="D138" s="385"/>
      <c r="E138" s="373"/>
      <c r="F138" s="373"/>
      <c r="G138" s="373"/>
      <c r="H138" s="371"/>
      <c r="I138" s="51" t="s">
        <v>815</v>
      </c>
      <c r="J138" s="52">
        <v>3</v>
      </c>
      <c r="K138" s="53" t="s">
        <v>804</v>
      </c>
      <c r="L138" s="52">
        <v>1</v>
      </c>
      <c r="M138" s="51" t="s">
        <v>808</v>
      </c>
      <c r="N138" s="42" t="s">
        <v>590</v>
      </c>
      <c r="R138" s="16">
        <v>2</v>
      </c>
      <c r="U138" s="16">
        <v>1</v>
      </c>
      <c r="AB138" s="224"/>
      <c r="AC138" s="224"/>
      <c r="AD138" s="224"/>
      <c r="AE138" s="16">
        <f t="shared" si="4"/>
        <v>3</v>
      </c>
    </row>
    <row r="139" spans="2:31" ht="16.5" customHeight="1" x14ac:dyDescent="0.15">
      <c r="B139" s="16">
        <v>133</v>
      </c>
      <c r="C139" s="376"/>
      <c r="D139" s="385"/>
      <c r="E139" s="373"/>
      <c r="F139" s="373"/>
      <c r="G139" s="373"/>
      <c r="H139" s="371"/>
      <c r="I139" s="39" t="s">
        <v>816</v>
      </c>
      <c r="J139" s="40">
        <v>2</v>
      </c>
      <c r="K139" s="41" t="s">
        <v>804</v>
      </c>
      <c r="L139" s="40">
        <v>2</v>
      </c>
      <c r="M139" s="39" t="s">
        <v>807</v>
      </c>
      <c r="N139" s="42" t="s">
        <v>809</v>
      </c>
      <c r="O139" s="16">
        <v>1</v>
      </c>
      <c r="U139" s="16">
        <v>1</v>
      </c>
      <c r="AB139" s="224"/>
      <c r="AC139" s="224"/>
      <c r="AD139" s="224"/>
      <c r="AE139" s="16">
        <f t="shared" si="4"/>
        <v>2</v>
      </c>
    </row>
    <row r="140" spans="2:31" ht="16.5" customHeight="1" x14ac:dyDescent="0.15">
      <c r="B140" s="377">
        <v>134</v>
      </c>
      <c r="C140" s="376"/>
      <c r="D140" s="385"/>
      <c r="E140" s="373"/>
      <c r="F140" s="373"/>
      <c r="G140" s="373"/>
      <c r="H140" s="371"/>
      <c r="I140" s="436" t="s">
        <v>817</v>
      </c>
      <c r="J140" s="113">
        <v>0</v>
      </c>
      <c r="K140" s="114" t="s">
        <v>804</v>
      </c>
      <c r="L140" s="113">
        <v>0</v>
      </c>
      <c r="M140" s="436" t="s">
        <v>9</v>
      </c>
      <c r="N140" s="444" t="s">
        <v>826</v>
      </c>
      <c r="AB140" s="224"/>
      <c r="AC140" s="224"/>
      <c r="AD140" s="224"/>
      <c r="AE140" s="16">
        <f t="shared" si="4"/>
        <v>0</v>
      </c>
    </row>
    <row r="141" spans="2:31" ht="16.5" customHeight="1" thickBot="1" x14ac:dyDescent="0.2">
      <c r="B141" s="377"/>
      <c r="C141" s="376"/>
      <c r="D141" s="385"/>
      <c r="E141" s="375"/>
      <c r="F141" s="375"/>
      <c r="G141" s="375"/>
      <c r="H141" s="446"/>
      <c r="I141" s="450"/>
      <c r="J141" s="333">
        <v>1</v>
      </c>
      <c r="K141" s="334" t="s">
        <v>805</v>
      </c>
      <c r="L141" s="335">
        <v>3</v>
      </c>
      <c r="M141" s="450"/>
      <c r="N141" s="445"/>
      <c r="AB141" s="224"/>
      <c r="AC141" s="224"/>
      <c r="AD141" s="224"/>
      <c r="AE141" s="16">
        <f t="shared" si="4"/>
        <v>0</v>
      </c>
    </row>
    <row r="142" spans="2:31" ht="16.5" customHeight="1" thickTop="1" x14ac:dyDescent="0.15">
      <c r="B142" s="16">
        <v>135</v>
      </c>
      <c r="C142" s="376">
        <v>42</v>
      </c>
      <c r="D142" s="385"/>
      <c r="E142" s="387" t="s">
        <v>811</v>
      </c>
      <c r="F142" s="387" t="s">
        <v>822</v>
      </c>
      <c r="G142" s="466" t="s">
        <v>595</v>
      </c>
      <c r="H142" s="466" t="s">
        <v>592</v>
      </c>
      <c r="I142" s="158" t="s">
        <v>818</v>
      </c>
      <c r="J142" s="2">
        <v>1</v>
      </c>
      <c r="K142" s="16" t="s">
        <v>813</v>
      </c>
      <c r="L142" s="2">
        <v>4</v>
      </c>
      <c r="M142" s="158" t="s">
        <v>823</v>
      </c>
      <c r="N142" s="163" t="s">
        <v>824</v>
      </c>
      <c r="U142" s="16">
        <v>1</v>
      </c>
      <c r="AB142" s="224"/>
      <c r="AC142" s="224"/>
      <c r="AD142" s="224"/>
      <c r="AE142" s="16">
        <f t="shared" si="4"/>
        <v>1</v>
      </c>
    </row>
    <row r="143" spans="2:31" ht="16.5" customHeight="1" x14ac:dyDescent="0.15">
      <c r="B143" s="16">
        <v>136</v>
      </c>
      <c r="C143" s="376"/>
      <c r="D143" s="385"/>
      <c r="E143" s="388"/>
      <c r="F143" s="388"/>
      <c r="G143" s="448"/>
      <c r="H143" s="448"/>
      <c r="I143" s="158" t="s">
        <v>819</v>
      </c>
      <c r="J143" s="2">
        <v>0</v>
      </c>
      <c r="K143" s="16" t="s">
        <v>813</v>
      </c>
      <c r="L143" s="2">
        <v>3</v>
      </c>
      <c r="M143" s="158" t="s">
        <v>823</v>
      </c>
      <c r="N143" s="163" t="s">
        <v>825</v>
      </c>
      <c r="AB143" s="224"/>
      <c r="AC143" s="224"/>
      <c r="AD143" s="224"/>
      <c r="AE143" s="16">
        <f t="shared" si="4"/>
        <v>0</v>
      </c>
    </row>
    <row r="144" spans="2:31" ht="16.5" customHeight="1" x14ac:dyDescent="0.15">
      <c r="B144" s="16">
        <v>137</v>
      </c>
      <c r="C144" s="376"/>
      <c r="D144" s="385"/>
      <c r="E144" s="388"/>
      <c r="F144" s="388"/>
      <c r="G144" s="448"/>
      <c r="H144" s="448"/>
      <c r="I144" s="158" t="s">
        <v>820</v>
      </c>
      <c r="J144" s="2">
        <v>1</v>
      </c>
      <c r="K144" s="16" t="s">
        <v>813</v>
      </c>
      <c r="L144" s="2">
        <v>5</v>
      </c>
      <c r="M144" s="158" t="s">
        <v>823</v>
      </c>
      <c r="N144" s="163" t="s">
        <v>824</v>
      </c>
      <c r="U144" s="16">
        <v>1</v>
      </c>
      <c r="AB144" s="224"/>
      <c r="AC144" s="224"/>
      <c r="AD144" s="224"/>
      <c r="AE144" s="16">
        <f t="shared" si="4"/>
        <v>1</v>
      </c>
    </row>
    <row r="145" spans="2:31" ht="16.5" customHeight="1" x14ac:dyDescent="0.15">
      <c r="B145" s="16">
        <v>138</v>
      </c>
      <c r="C145" s="376"/>
      <c r="D145" s="385"/>
      <c r="E145" s="388"/>
      <c r="F145" s="388"/>
      <c r="G145" s="430"/>
      <c r="H145" s="430"/>
      <c r="I145" s="158" t="s">
        <v>821</v>
      </c>
      <c r="J145" s="2">
        <v>0</v>
      </c>
      <c r="K145" s="16" t="s">
        <v>813</v>
      </c>
      <c r="L145" s="2">
        <v>4</v>
      </c>
      <c r="M145" s="158" t="s">
        <v>823</v>
      </c>
      <c r="N145" s="163" t="s">
        <v>825</v>
      </c>
      <c r="AB145" s="224"/>
      <c r="AC145" s="224"/>
      <c r="AD145" s="224"/>
      <c r="AE145" s="16">
        <f t="shared" si="4"/>
        <v>0</v>
      </c>
    </row>
    <row r="146" spans="2:31" ht="16.5" customHeight="1" thickBot="1" x14ac:dyDescent="0.2">
      <c r="B146" s="16">
        <v>139</v>
      </c>
      <c r="C146" s="376"/>
      <c r="D146" s="386"/>
      <c r="E146" s="400"/>
      <c r="F146" s="400"/>
      <c r="G146" s="449"/>
      <c r="H146" s="449"/>
      <c r="I146" s="158" t="s">
        <v>814</v>
      </c>
      <c r="J146" s="2">
        <v>0</v>
      </c>
      <c r="K146" s="16" t="s">
        <v>413</v>
      </c>
      <c r="L146" s="2">
        <v>2</v>
      </c>
      <c r="M146" s="158" t="s">
        <v>823</v>
      </c>
      <c r="N146" s="163" t="s">
        <v>405</v>
      </c>
      <c r="AB146" s="224"/>
      <c r="AC146" s="224"/>
      <c r="AD146" s="224"/>
      <c r="AE146" s="16">
        <f t="shared" si="4"/>
        <v>0</v>
      </c>
    </row>
    <row r="147" spans="2:31" ht="30" customHeight="1" thickTop="1" x14ac:dyDescent="0.15">
      <c r="D147" s="206"/>
      <c r="E147" s="432" t="s">
        <v>832</v>
      </c>
      <c r="F147" s="432"/>
      <c r="G147" s="432"/>
      <c r="H147" s="433" t="s">
        <v>651</v>
      </c>
      <c r="I147" s="434"/>
      <c r="J147" s="434"/>
      <c r="K147" s="434"/>
      <c r="L147" s="434"/>
      <c r="M147" s="435"/>
      <c r="N147" s="204" t="s">
        <v>837</v>
      </c>
    </row>
    <row r="148" spans="2:31" ht="30" customHeight="1" x14ac:dyDescent="0.15">
      <c r="D148" s="207"/>
      <c r="E148" s="410" t="s">
        <v>833</v>
      </c>
      <c r="F148" s="410"/>
      <c r="G148" s="410"/>
      <c r="H148" s="411" t="s">
        <v>653</v>
      </c>
      <c r="I148" s="412"/>
      <c r="J148" s="412"/>
      <c r="K148" s="412"/>
      <c r="L148" s="412"/>
      <c r="M148" s="413"/>
      <c r="N148" s="205" t="s">
        <v>838</v>
      </c>
    </row>
    <row r="149" spans="2:31" ht="30" customHeight="1" x14ac:dyDescent="0.15">
      <c r="D149" s="207"/>
      <c r="E149" s="410" t="s">
        <v>834</v>
      </c>
      <c r="F149" s="410"/>
      <c r="G149" s="410"/>
      <c r="H149" s="411" t="s">
        <v>698</v>
      </c>
      <c r="I149" s="412"/>
      <c r="J149" s="412"/>
      <c r="K149" s="412"/>
      <c r="L149" s="412"/>
      <c r="M149" s="413"/>
      <c r="N149" s="205" t="s">
        <v>839</v>
      </c>
    </row>
    <row r="150" spans="2:31" ht="30" customHeight="1" x14ac:dyDescent="0.15">
      <c r="D150" s="207"/>
      <c r="E150" s="410" t="s">
        <v>835</v>
      </c>
      <c r="F150" s="410"/>
      <c r="G150" s="410"/>
      <c r="H150" s="411" t="s">
        <v>654</v>
      </c>
      <c r="I150" s="412"/>
      <c r="J150" s="412"/>
      <c r="K150" s="412"/>
      <c r="L150" s="412"/>
      <c r="M150" s="413"/>
      <c r="N150" s="205" t="s">
        <v>840</v>
      </c>
    </row>
    <row r="151" spans="2:31" ht="30" customHeight="1" x14ac:dyDescent="0.15">
      <c r="D151" s="207"/>
      <c r="E151" s="410" t="s">
        <v>836</v>
      </c>
      <c r="F151" s="410"/>
      <c r="G151" s="410"/>
      <c r="H151" s="411" t="s">
        <v>720</v>
      </c>
      <c r="I151" s="423"/>
      <c r="J151" s="423"/>
      <c r="K151" s="423"/>
      <c r="L151" s="423"/>
      <c r="M151" s="424"/>
      <c r="N151" s="205" t="s">
        <v>841</v>
      </c>
    </row>
    <row r="152" spans="2:31" ht="30" customHeight="1" x14ac:dyDescent="0.15">
      <c r="D152" s="207"/>
      <c r="E152" s="410"/>
      <c r="F152" s="410"/>
      <c r="G152" s="419"/>
      <c r="H152" s="425" t="s">
        <v>656</v>
      </c>
      <c r="I152" s="426"/>
      <c r="J152" s="426"/>
      <c r="K152" s="426"/>
      <c r="L152" s="426"/>
      <c r="M152" s="427"/>
      <c r="N152" s="163"/>
    </row>
    <row r="153" spans="2:31" ht="30" customHeight="1" x14ac:dyDescent="0.15">
      <c r="D153" s="207"/>
      <c r="E153" s="410"/>
      <c r="F153" s="410"/>
      <c r="G153" s="419"/>
      <c r="H153" s="420" t="s">
        <v>655</v>
      </c>
      <c r="I153" s="421"/>
      <c r="J153" s="421"/>
      <c r="K153" s="421"/>
      <c r="L153" s="421"/>
      <c r="M153" s="422"/>
      <c r="N153" s="163"/>
    </row>
    <row r="154" spans="2:31" ht="30" customHeight="1" x14ac:dyDescent="0.15">
      <c r="D154" s="207"/>
      <c r="E154" s="20"/>
      <c r="F154" s="20"/>
      <c r="G154" s="20"/>
      <c r="H154" s="420" t="s">
        <v>383</v>
      </c>
      <c r="I154" s="421"/>
      <c r="J154" s="421"/>
      <c r="K154" s="421"/>
      <c r="L154" s="421"/>
      <c r="M154" s="422"/>
      <c r="N154" s="163"/>
    </row>
    <row r="155" spans="2:31" ht="30" customHeight="1" x14ac:dyDescent="0.15">
      <c r="D155" s="207"/>
      <c r="E155" s="20"/>
      <c r="F155" s="20"/>
      <c r="G155" s="20"/>
      <c r="H155" s="474" t="s">
        <v>657</v>
      </c>
      <c r="I155" s="475"/>
      <c r="J155" s="475"/>
      <c r="K155" s="475"/>
      <c r="L155" s="475"/>
      <c r="M155" s="476"/>
      <c r="N155" s="163"/>
    </row>
    <row r="156" spans="2:31" ht="30" customHeight="1" x14ac:dyDescent="0.15">
      <c r="D156" s="207"/>
      <c r="E156" s="20"/>
      <c r="F156" s="20"/>
      <c r="G156" s="20"/>
      <c r="H156" s="420" t="s">
        <v>717</v>
      </c>
      <c r="I156" s="426"/>
      <c r="J156" s="426"/>
      <c r="K156" s="426"/>
      <c r="L156" s="426"/>
      <c r="M156" s="427"/>
      <c r="N156" s="163"/>
    </row>
    <row r="157" spans="2:31" ht="30" customHeight="1" x14ac:dyDescent="0.15">
      <c r="D157" s="207"/>
      <c r="E157" s="20"/>
      <c r="F157" s="20"/>
      <c r="G157" s="20"/>
      <c r="H157" s="420" t="s">
        <v>718</v>
      </c>
      <c r="I157" s="426"/>
      <c r="J157" s="426"/>
      <c r="K157" s="426"/>
      <c r="L157" s="426"/>
      <c r="M157" s="427"/>
      <c r="N157" s="163"/>
    </row>
    <row r="158" spans="2:31" ht="30" customHeight="1" thickBot="1" x14ac:dyDescent="0.2">
      <c r="D158" s="208"/>
      <c r="E158" s="414"/>
      <c r="F158" s="414"/>
      <c r="G158" s="414"/>
      <c r="H158" s="471"/>
      <c r="I158" s="472"/>
      <c r="J158" s="472"/>
      <c r="K158" s="472"/>
      <c r="L158" s="472"/>
      <c r="M158" s="473"/>
      <c r="N158" s="209"/>
    </row>
    <row r="159" spans="2:31" ht="16.5" customHeight="1" thickTop="1" x14ac:dyDescent="0.15">
      <c r="D159" s="20"/>
      <c r="E159" s="20"/>
      <c r="F159" s="20"/>
      <c r="G159" s="20"/>
      <c r="H159" s="20"/>
      <c r="N159" s="20"/>
    </row>
    <row r="160" spans="2:31" ht="15.95" customHeight="1" x14ac:dyDescent="0.15">
      <c r="E160" s="20"/>
      <c r="F160" s="20"/>
      <c r="G160" s="1"/>
      <c r="H160" s="20"/>
      <c r="I160" s="10" t="s">
        <v>7</v>
      </c>
      <c r="N160" s="3" t="s">
        <v>8</v>
      </c>
    </row>
    <row r="161" spans="9:32" ht="15.95" customHeight="1" x14ac:dyDescent="0.15">
      <c r="I161" s="4">
        <f>J161/L165</f>
        <v>2.3840579710144927</v>
      </c>
      <c r="J161" s="2">
        <f>SUM(J4:J146)-3-8-3-2-1</f>
        <v>329</v>
      </c>
      <c r="L161" s="2">
        <f>SUM(L4:L146)-4-7-1-3-3</f>
        <v>188</v>
      </c>
      <c r="M161" s="2">
        <f>J161-L161</f>
        <v>141</v>
      </c>
      <c r="N161" s="5">
        <f>L161/L165</f>
        <v>1.3623188405797102</v>
      </c>
      <c r="O161" s="6">
        <f>SUM(O4:O146)</f>
        <v>1</v>
      </c>
      <c r="P161" s="6">
        <f>SUM(P4:P146)</f>
        <v>18</v>
      </c>
      <c r="Q161" s="6">
        <f t="shared" ref="Q161:AE161" si="5">SUM(Q4:Q146)</f>
        <v>10</v>
      </c>
      <c r="R161" s="6">
        <f t="shared" si="5"/>
        <v>63</v>
      </c>
      <c r="S161" s="6">
        <f t="shared" si="5"/>
        <v>46</v>
      </c>
      <c r="T161" s="6">
        <f t="shared" si="5"/>
        <v>16</v>
      </c>
      <c r="U161" s="6">
        <f t="shared" si="5"/>
        <v>107</v>
      </c>
      <c r="V161" s="6">
        <f t="shared" si="5"/>
        <v>9</v>
      </c>
      <c r="W161" s="6">
        <f t="shared" si="5"/>
        <v>20</v>
      </c>
      <c r="X161" s="6">
        <f t="shared" si="5"/>
        <v>12</v>
      </c>
      <c r="Y161" s="6">
        <f t="shared" si="5"/>
        <v>10</v>
      </c>
      <c r="Z161" s="6">
        <f t="shared" si="5"/>
        <v>1</v>
      </c>
      <c r="AA161" s="6">
        <f t="shared" si="5"/>
        <v>4</v>
      </c>
      <c r="AB161" s="6">
        <f>SUM(AB4:AB146)</f>
        <v>2</v>
      </c>
      <c r="AC161" s="6">
        <f t="shared" si="5"/>
        <v>5</v>
      </c>
      <c r="AD161" s="6">
        <f t="shared" si="5"/>
        <v>5</v>
      </c>
      <c r="AE161" s="6">
        <f t="shared" si="5"/>
        <v>329</v>
      </c>
      <c r="AF161" s="6"/>
    </row>
    <row r="162" spans="9:32" ht="15.95" customHeight="1" x14ac:dyDescent="0.15">
      <c r="K162" s="16" t="s">
        <v>36</v>
      </c>
      <c r="L162" s="2">
        <f>COUNTIF(M4:M146,"〇")</f>
        <v>76</v>
      </c>
      <c r="M162" s="2"/>
      <c r="N162" s="7">
        <f>ROUND(L162/(L165-L164)*1000,0)</f>
        <v>598</v>
      </c>
      <c r="O162" s="8">
        <f t="shared" ref="O162:AE162" si="6">O161/O163</f>
        <v>3.0395136778115501E-3</v>
      </c>
      <c r="P162" s="8">
        <f t="shared" ref="P162" si="7">P161/P163</f>
        <v>5.4711246200607903E-2</v>
      </c>
      <c r="Q162" s="8">
        <f t="shared" si="6"/>
        <v>3.0395136778115502E-2</v>
      </c>
      <c r="R162" s="8">
        <f>R161/R163</f>
        <v>0.19148936170212766</v>
      </c>
      <c r="S162" s="8">
        <f t="shared" si="6"/>
        <v>0.1398176291793313</v>
      </c>
      <c r="T162" s="8">
        <f t="shared" si="6"/>
        <v>4.8632218844984802E-2</v>
      </c>
      <c r="U162" s="8">
        <f t="shared" si="6"/>
        <v>0.32522796352583588</v>
      </c>
      <c r="V162" s="8">
        <f t="shared" si="6"/>
        <v>2.7355623100303952E-2</v>
      </c>
      <c r="W162" s="8">
        <f t="shared" si="6"/>
        <v>6.0790273556231005E-2</v>
      </c>
      <c r="X162" s="8">
        <f t="shared" si="6"/>
        <v>3.64741641337386E-2</v>
      </c>
      <c r="Y162" s="8">
        <f t="shared" si="6"/>
        <v>3.0395136778115502E-2</v>
      </c>
      <c r="Z162" s="8">
        <f t="shared" ref="Z162" si="8">Z161/Z163</f>
        <v>3.0395136778115501E-3</v>
      </c>
      <c r="AA162" s="8">
        <f t="shared" si="6"/>
        <v>1.2158054711246201E-2</v>
      </c>
      <c r="AB162" s="8">
        <f>AB161/AB163</f>
        <v>6.0790273556231003E-3</v>
      </c>
      <c r="AC162" s="8">
        <f>AC161/AC163</f>
        <v>1.5197568389057751E-2</v>
      </c>
      <c r="AD162" s="8">
        <f>AD161/AD163</f>
        <v>1.5197568389057751E-2</v>
      </c>
      <c r="AE162" s="8">
        <f t="shared" si="6"/>
        <v>1</v>
      </c>
      <c r="AF162" s="20" t="s">
        <v>11</v>
      </c>
    </row>
    <row r="163" spans="9:32" ht="15.95" customHeight="1" x14ac:dyDescent="0.15">
      <c r="K163" s="16" t="s">
        <v>9</v>
      </c>
      <c r="L163" s="2">
        <f>COUNTIF(M4:M146,"●")</f>
        <v>51</v>
      </c>
      <c r="M163" s="2"/>
      <c r="O163" s="9">
        <f t="shared" ref="O163:AE163" si="9">$J161</f>
        <v>329</v>
      </c>
      <c r="P163" s="9">
        <f t="shared" ref="P163" si="10">$J161</f>
        <v>329</v>
      </c>
      <c r="Q163" s="9">
        <f t="shared" si="9"/>
        <v>329</v>
      </c>
      <c r="R163" s="9">
        <f t="shared" si="9"/>
        <v>329</v>
      </c>
      <c r="S163" s="9">
        <f t="shared" si="9"/>
        <v>329</v>
      </c>
      <c r="T163" s="9">
        <f>$J161</f>
        <v>329</v>
      </c>
      <c r="U163" s="9">
        <f t="shared" ref="U163:X163" si="11">$J161</f>
        <v>329</v>
      </c>
      <c r="V163" s="9">
        <f t="shared" si="11"/>
        <v>329</v>
      </c>
      <c r="W163" s="9">
        <f t="shared" si="11"/>
        <v>329</v>
      </c>
      <c r="X163" s="9">
        <f t="shared" si="11"/>
        <v>329</v>
      </c>
      <c r="Y163" s="9">
        <f t="shared" si="9"/>
        <v>329</v>
      </c>
      <c r="Z163" s="9">
        <f>$J161</f>
        <v>329</v>
      </c>
      <c r="AA163" s="9">
        <f t="shared" si="9"/>
        <v>329</v>
      </c>
      <c r="AB163" s="9">
        <f t="shared" si="9"/>
        <v>329</v>
      </c>
      <c r="AC163" s="9">
        <f>$J161</f>
        <v>329</v>
      </c>
      <c r="AD163" s="9">
        <f t="shared" si="9"/>
        <v>329</v>
      </c>
      <c r="AE163" s="9">
        <f t="shared" si="9"/>
        <v>329</v>
      </c>
    </row>
    <row r="164" spans="9:32" ht="15.95" customHeight="1" x14ac:dyDescent="0.15">
      <c r="K164" s="16" t="s">
        <v>10</v>
      </c>
      <c r="L164" s="2">
        <f>COUNTIF(M4:M146,"△")</f>
        <v>11</v>
      </c>
      <c r="M164" s="2"/>
      <c r="O164" s="6">
        <f t="shared" ref="O164:AE164" si="12">$L165</f>
        <v>138</v>
      </c>
      <c r="P164" s="6">
        <f t="shared" si="12"/>
        <v>138</v>
      </c>
      <c r="Q164" s="6">
        <f t="shared" si="12"/>
        <v>138</v>
      </c>
      <c r="R164" s="6">
        <f t="shared" si="12"/>
        <v>138</v>
      </c>
      <c r="S164" s="6">
        <f t="shared" si="12"/>
        <v>138</v>
      </c>
      <c r="T164" s="6">
        <f t="shared" si="12"/>
        <v>138</v>
      </c>
      <c r="U164" s="6">
        <f t="shared" si="12"/>
        <v>138</v>
      </c>
      <c r="V164" s="6">
        <f t="shared" si="12"/>
        <v>138</v>
      </c>
      <c r="W164" s="6">
        <f t="shared" si="12"/>
        <v>138</v>
      </c>
      <c r="X164" s="6">
        <f>$L165</f>
        <v>138</v>
      </c>
      <c r="Y164" s="6">
        <f t="shared" si="12"/>
        <v>138</v>
      </c>
      <c r="Z164" s="6">
        <f t="shared" si="12"/>
        <v>138</v>
      </c>
      <c r="AA164" s="6">
        <f t="shared" si="12"/>
        <v>138</v>
      </c>
      <c r="AB164" s="6">
        <f t="shared" si="12"/>
        <v>138</v>
      </c>
      <c r="AC164" s="6">
        <f t="shared" si="12"/>
        <v>138</v>
      </c>
      <c r="AD164" s="6">
        <f t="shared" si="12"/>
        <v>138</v>
      </c>
      <c r="AE164" s="6">
        <f t="shared" si="12"/>
        <v>138</v>
      </c>
    </row>
    <row r="165" spans="9:32" ht="15.95" customHeight="1" x14ac:dyDescent="0.15">
      <c r="L165" s="2">
        <f>SUM(L162:L164)</f>
        <v>138</v>
      </c>
      <c r="M165" s="2"/>
      <c r="O165" s="11">
        <f t="shared" ref="O165:AE165" si="13">O164/O161</f>
        <v>138</v>
      </c>
      <c r="P165" s="11">
        <f t="shared" ref="P165" si="14">P164/P161</f>
        <v>7.666666666666667</v>
      </c>
      <c r="Q165" s="11">
        <f t="shared" si="13"/>
        <v>13.8</v>
      </c>
      <c r="R165" s="11">
        <f>R164/R161</f>
        <v>2.1904761904761907</v>
      </c>
      <c r="S165" s="11">
        <f t="shared" si="13"/>
        <v>3</v>
      </c>
      <c r="T165" s="11">
        <f t="shared" si="13"/>
        <v>8.625</v>
      </c>
      <c r="U165" s="11">
        <f t="shared" si="13"/>
        <v>1.2897196261682242</v>
      </c>
      <c r="V165" s="11">
        <f t="shared" si="13"/>
        <v>15.333333333333334</v>
      </c>
      <c r="W165" s="11">
        <f t="shared" si="13"/>
        <v>6.9</v>
      </c>
      <c r="X165" s="11">
        <f t="shared" si="13"/>
        <v>11.5</v>
      </c>
      <c r="Y165" s="11">
        <f t="shared" si="13"/>
        <v>13.8</v>
      </c>
      <c r="Z165" s="11">
        <f>Z164/Z161</f>
        <v>138</v>
      </c>
      <c r="AA165" s="11">
        <f t="shared" si="13"/>
        <v>34.5</v>
      </c>
      <c r="AB165" s="11">
        <f>AB164/AB161</f>
        <v>69</v>
      </c>
      <c r="AC165" s="11">
        <f>AC164/AC161</f>
        <v>27.6</v>
      </c>
      <c r="AD165" s="11">
        <f>AD164/AD161</f>
        <v>27.6</v>
      </c>
      <c r="AE165" s="11">
        <f t="shared" si="13"/>
        <v>0.41945288753799392</v>
      </c>
      <c r="AF165" s="3" t="s">
        <v>12</v>
      </c>
    </row>
    <row r="166" spans="9:32" ht="15.95" customHeight="1" x14ac:dyDescent="0.15">
      <c r="M166" s="2"/>
      <c r="O166" s="12">
        <f t="shared" ref="O166:AE166" si="15">O161/O164</f>
        <v>7.246376811594203E-3</v>
      </c>
      <c r="P166" s="12">
        <f t="shared" ref="P166" si="16">P161/P164</f>
        <v>0.13043478260869565</v>
      </c>
      <c r="Q166" s="12">
        <f t="shared" si="15"/>
        <v>7.2463768115942032E-2</v>
      </c>
      <c r="R166" s="12">
        <f>R161/R164</f>
        <v>0.45652173913043476</v>
      </c>
      <c r="S166" s="12">
        <f t="shared" si="15"/>
        <v>0.33333333333333331</v>
      </c>
      <c r="T166" s="12">
        <f t="shared" si="15"/>
        <v>0.11594202898550725</v>
      </c>
      <c r="U166" s="12">
        <f t="shared" si="15"/>
        <v>0.77536231884057971</v>
      </c>
      <c r="V166" s="12">
        <f t="shared" si="15"/>
        <v>6.5217391304347824E-2</v>
      </c>
      <c r="W166" s="12">
        <f t="shared" si="15"/>
        <v>0.14492753623188406</v>
      </c>
      <c r="X166" s="12">
        <f t="shared" si="15"/>
        <v>8.6956521739130432E-2</v>
      </c>
      <c r="Y166" s="12">
        <f t="shared" si="15"/>
        <v>7.2463768115942032E-2</v>
      </c>
      <c r="Z166" s="12">
        <f t="shared" ref="Z166" si="17">Z161/Z164</f>
        <v>7.246376811594203E-3</v>
      </c>
      <c r="AA166" s="12">
        <f t="shared" si="15"/>
        <v>2.8985507246376812E-2</v>
      </c>
      <c r="AB166" s="12">
        <f>AB161/AB164</f>
        <v>1.4492753623188406E-2</v>
      </c>
      <c r="AC166" s="12">
        <f>AC161/AC164</f>
        <v>3.6231884057971016E-2</v>
      </c>
      <c r="AD166" s="12">
        <f>AD161/AD164</f>
        <v>3.6231884057971016E-2</v>
      </c>
      <c r="AE166" s="12">
        <f t="shared" si="15"/>
        <v>2.3840579710144927</v>
      </c>
      <c r="AF166" s="20" t="s">
        <v>13</v>
      </c>
    </row>
  </sheetData>
  <mergeCells count="275">
    <mergeCell ref="H100:H103"/>
    <mergeCell ref="G100:G103"/>
    <mergeCell ref="F100:F103"/>
    <mergeCell ref="E100:E103"/>
    <mergeCell ref="E85:E88"/>
    <mergeCell ref="F85:F88"/>
    <mergeCell ref="B140:B141"/>
    <mergeCell ref="H126:H128"/>
    <mergeCell ref="D95:D108"/>
    <mergeCell ref="C100:C103"/>
    <mergeCell ref="C104:C107"/>
    <mergeCell ref="C109:C113"/>
    <mergeCell ref="C114:C117"/>
    <mergeCell ref="G132:G134"/>
    <mergeCell ref="F132:F134"/>
    <mergeCell ref="E132:E134"/>
    <mergeCell ref="C126:C128"/>
    <mergeCell ref="G129:G131"/>
    <mergeCell ref="F129:F131"/>
    <mergeCell ref="E129:E131"/>
    <mergeCell ref="G126:G128"/>
    <mergeCell ref="E126:E128"/>
    <mergeCell ref="B98:B99"/>
    <mergeCell ref="C95:C99"/>
    <mergeCell ref="G142:G146"/>
    <mergeCell ref="H142:H146"/>
    <mergeCell ref="F142:F146"/>
    <mergeCell ref="E142:E146"/>
    <mergeCell ref="D132:D146"/>
    <mergeCell ref="C142:C146"/>
    <mergeCell ref="H104:H107"/>
    <mergeCell ref="G104:G107"/>
    <mergeCell ref="F104:F107"/>
    <mergeCell ref="E104:E107"/>
    <mergeCell ref="H114:H117"/>
    <mergeCell ref="G114:G117"/>
    <mergeCell ref="E114:E117"/>
    <mergeCell ref="F114:F117"/>
    <mergeCell ref="C137:C141"/>
    <mergeCell ref="H122:H125"/>
    <mergeCell ref="G122:G125"/>
    <mergeCell ref="H118:H121"/>
    <mergeCell ref="G118:G121"/>
    <mergeCell ref="F118:F121"/>
    <mergeCell ref="E118:E121"/>
    <mergeCell ref="C122:C125"/>
    <mergeCell ref="C118:C121"/>
    <mergeCell ref="H129:H131"/>
    <mergeCell ref="H67:H68"/>
    <mergeCell ref="G67:G68"/>
    <mergeCell ref="H69:H72"/>
    <mergeCell ref="G69:G72"/>
    <mergeCell ref="F69:F72"/>
    <mergeCell ref="E69:E72"/>
    <mergeCell ref="H148:M148"/>
    <mergeCell ref="H149:M149"/>
    <mergeCell ref="E148:G148"/>
    <mergeCell ref="E149:G149"/>
    <mergeCell ref="E147:G147"/>
    <mergeCell ref="H147:M147"/>
    <mergeCell ref="H81:H84"/>
    <mergeCell ref="G81:G84"/>
    <mergeCell ref="F81:F84"/>
    <mergeCell ref="E81:E84"/>
    <mergeCell ref="E91:E92"/>
    <mergeCell ref="F91:F92"/>
    <mergeCell ref="G91:G92"/>
    <mergeCell ref="H91:H92"/>
    <mergeCell ref="E95:E99"/>
    <mergeCell ref="F95:F99"/>
    <mergeCell ref="G95:G99"/>
    <mergeCell ref="H95:H99"/>
    <mergeCell ref="G51:G53"/>
    <mergeCell ref="H51:H53"/>
    <mergeCell ref="E54:E57"/>
    <mergeCell ref="C51:C53"/>
    <mergeCell ref="I49:I50"/>
    <mergeCell ref="N49:N50"/>
    <mergeCell ref="M49:M50"/>
    <mergeCell ref="C46:C50"/>
    <mergeCell ref="E73:E76"/>
    <mergeCell ref="F73:F76"/>
    <mergeCell ref="G73:G76"/>
    <mergeCell ref="H73:H76"/>
    <mergeCell ref="C73:C76"/>
    <mergeCell ref="I51:I52"/>
    <mergeCell ref="M51:M52"/>
    <mergeCell ref="N51:N52"/>
    <mergeCell ref="C65:C66"/>
    <mergeCell ref="C67:C68"/>
    <mergeCell ref="H65:H66"/>
    <mergeCell ref="G65:G66"/>
    <mergeCell ref="F65:F66"/>
    <mergeCell ref="E65:E66"/>
    <mergeCell ref="F67:F68"/>
    <mergeCell ref="E67:E68"/>
    <mergeCell ref="B49:B50"/>
    <mergeCell ref="D35:D50"/>
    <mergeCell ref="E46:E50"/>
    <mergeCell ref="F46:F50"/>
    <mergeCell ref="G46:G50"/>
    <mergeCell ref="H46:H50"/>
    <mergeCell ref="H35:H38"/>
    <mergeCell ref="G35:G38"/>
    <mergeCell ref="F35:F38"/>
    <mergeCell ref="E35:E38"/>
    <mergeCell ref="C35:C38"/>
    <mergeCell ref="E39:E42"/>
    <mergeCell ref="E43:E45"/>
    <mergeCell ref="G39:G42"/>
    <mergeCell ref="H39:H42"/>
    <mergeCell ref="F39:F42"/>
    <mergeCell ref="F43:F45"/>
    <mergeCell ref="G43:G45"/>
    <mergeCell ref="H43:H45"/>
    <mergeCell ref="C39:C42"/>
    <mergeCell ref="E158:G158"/>
    <mergeCell ref="H158:M158"/>
    <mergeCell ref="E152:G152"/>
    <mergeCell ref="H152:M152"/>
    <mergeCell ref="E153:G153"/>
    <mergeCell ref="H153:M153"/>
    <mergeCell ref="H150:M150"/>
    <mergeCell ref="H154:M154"/>
    <mergeCell ref="H155:M155"/>
    <mergeCell ref="H156:M156"/>
    <mergeCell ref="E150:G150"/>
    <mergeCell ref="H157:M157"/>
    <mergeCell ref="E151:G151"/>
    <mergeCell ref="H151:M151"/>
    <mergeCell ref="D2:N2"/>
    <mergeCell ref="D3:E3"/>
    <mergeCell ref="J3:M3"/>
    <mergeCell ref="E4:E7"/>
    <mergeCell ref="F4:F7"/>
    <mergeCell ref="G4:G7"/>
    <mergeCell ref="H4:H7"/>
    <mergeCell ref="D8:D17"/>
    <mergeCell ref="E16:E17"/>
    <mergeCell ref="F16:F17"/>
    <mergeCell ref="G16:G17"/>
    <mergeCell ref="H16:H17"/>
    <mergeCell ref="H8:H9"/>
    <mergeCell ref="H10:H13"/>
    <mergeCell ref="E14:E15"/>
    <mergeCell ref="F14:F15"/>
    <mergeCell ref="G14:G15"/>
    <mergeCell ref="C4:C7"/>
    <mergeCell ref="D4:D7"/>
    <mergeCell ref="F8:F9"/>
    <mergeCell ref="E8:E9"/>
    <mergeCell ref="G8:G9"/>
    <mergeCell ref="C16:C17"/>
    <mergeCell ref="C8:C9"/>
    <mergeCell ref="C24:C25"/>
    <mergeCell ref="H24:H25"/>
    <mergeCell ref="G24:G25"/>
    <mergeCell ref="F24:F25"/>
    <mergeCell ref="E24:E25"/>
    <mergeCell ref="D18:D25"/>
    <mergeCell ref="E22:E23"/>
    <mergeCell ref="F22:F23"/>
    <mergeCell ref="G22:G23"/>
    <mergeCell ref="H22:H23"/>
    <mergeCell ref="C22:C23"/>
    <mergeCell ref="E18:E21"/>
    <mergeCell ref="F18:F21"/>
    <mergeCell ref="G18:G21"/>
    <mergeCell ref="H18:H21"/>
    <mergeCell ref="C18:C21"/>
    <mergeCell ref="H14:H15"/>
    <mergeCell ref="C10:C13"/>
    <mergeCell ref="C14:C15"/>
    <mergeCell ref="E10:E13"/>
    <mergeCell ref="F10:F13"/>
    <mergeCell ref="G10:G13"/>
    <mergeCell ref="C43:C45"/>
    <mergeCell ref="E26:E27"/>
    <mergeCell ref="F26:F27"/>
    <mergeCell ref="G26:G27"/>
    <mergeCell ref="F32:F34"/>
    <mergeCell ref="E32:E34"/>
    <mergeCell ref="H58:H64"/>
    <mergeCell ref="G58:G60"/>
    <mergeCell ref="G61:G64"/>
    <mergeCell ref="F58:F64"/>
    <mergeCell ref="G54:G57"/>
    <mergeCell ref="F54:F57"/>
    <mergeCell ref="H26:H27"/>
    <mergeCell ref="C26:C27"/>
    <mergeCell ref="D26:D34"/>
    <mergeCell ref="C32:C34"/>
    <mergeCell ref="C28:C31"/>
    <mergeCell ref="H28:H31"/>
    <mergeCell ref="G28:G31"/>
    <mergeCell ref="F28:F31"/>
    <mergeCell ref="E28:E31"/>
    <mergeCell ref="G32:G34"/>
    <mergeCell ref="H32:H34"/>
    <mergeCell ref="C58:C64"/>
    <mergeCell ref="E58:E64"/>
    <mergeCell ref="E51:E53"/>
    <mergeCell ref="F51:F53"/>
    <mergeCell ref="C54:C57"/>
    <mergeCell ref="D51:D68"/>
    <mergeCell ref="H54:H57"/>
    <mergeCell ref="AE93:AE94"/>
    <mergeCell ref="D93:D94"/>
    <mergeCell ref="E93:E94"/>
    <mergeCell ref="F93:F94"/>
    <mergeCell ref="G93:G94"/>
    <mergeCell ref="H93:H94"/>
    <mergeCell ref="I93:I94"/>
    <mergeCell ref="M93:M94"/>
    <mergeCell ref="N93:N94"/>
    <mergeCell ref="C69:C72"/>
    <mergeCell ref="H89:H90"/>
    <mergeCell ref="G89:G90"/>
    <mergeCell ref="F89:F90"/>
    <mergeCell ref="E89:E90"/>
    <mergeCell ref="C89:C90"/>
    <mergeCell ref="B93:B94"/>
    <mergeCell ref="C93:C94"/>
    <mergeCell ref="C77:C80"/>
    <mergeCell ref="D69:D80"/>
    <mergeCell ref="C85:C88"/>
    <mergeCell ref="C81:C84"/>
    <mergeCell ref="D81:D92"/>
    <mergeCell ref="C91:C92"/>
    <mergeCell ref="G85:G88"/>
    <mergeCell ref="H85:H88"/>
    <mergeCell ref="E77:E80"/>
    <mergeCell ref="F77:F80"/>
    <mergeCell ref="G77:G80"/>
    <mergeCell ref="H77:H80"/>
    <mergeCell ref="AE98:AE99"/>
    <mergeCell ref="I98:I99"/>
    <mergeCell ref="M98:M99"/>
    <mergeCell ref="N98:N99"/>
    <mergeCell ref="O98:O99"/>
    <mergeCell ref="Q98:Q99"/>
    <mergeCell ref="AB98:AB99"/>
    <mergeCell ref="R98:R99"/>
    <mergeCell ref="S98:S99"/>
    <mergeCell ref="T98:T99"/>
    <mergeCell ref="Y98:Y99"/>
    <mergeCell ref="Z98:Z99"/>
    <mergeCell ref="P98:P99"/>
    <mergeCell ref="U98:U99"/>
    <mergeCell ref="V98:V99"/>
    <mergeCell ref="W98:W99"/>
    <mergeCell ref="X98:X99"/>
    <mergeCell ref="AA98:AA99"/>
    <mergeCell ref="F126:F128"/>
    <mergeCell ref="F109:F113"/>
    <mergeCell ref="E109:E113"/>
    <mergeCell ref="E122:E125"/>
    <mergeCell ref="F122:F125"/>
    <mergeCell ref="C129:C131"/>
    <mergeCell ref="D109:D131"/>
    <mergeCell ref="I140:I141"/>
    <mergeCell ref="M140:M141"/>
    <mergeCell ref="H109:H113"/>
    <mergeCell ref="G109:G113"/>
    <mergeCell ref="N140:N141"/>
    <mergeCell ref="H132:H136"/>
    <mergeCell ref="G135:G136"/>
    <mergeCell ref="F135:F136"/>
    <mergeCell ref="E135:E136"/>
    <mergeCell ref="C132:C134"/>
    <mergeCell ref="C135:C136"/>
    <mergeCell ref="E137:E141"/>
    <mergeCell ref="F137:F141"/>
    <mergeCell ref="G137:G141"/>
    <mergeCell ref="H137:H141"/>
  </mergeCells>
  <phoneticPr fontId="1"/>
  <pageMargins left="0.19685039370078741" right="0.19685039370078741" top="0.86614173228346458" bottom="0.19685039370078741" header="0.51181102362204722" footer="0.51181102362204722"/>
  <pageSetup paperSize="9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FFCF8-216F-4800-B4AD-65D9EB99E10D}">
  <dimension ref="B1:AF158"/>
  <sheetViews>
    <sheetView zoomScaleNormal="100" workbookViewId="0">
      <pane ySplit="3" topLeftCell="A4" activePane="bottomLeft" state="frozen"/>
      <selection pane="bottomLeft" activeCell="N99" sqref="N99"/>
    </sheetView>
  </sheetViews>
  <sheetFormatPr defaultColWidth="9" defaultRowHeight="15.95" customHeight="1" x14ac:dyDescent="0.15"/>
  <cols>
    <col min="1" max="1" width="1.75" style="16" customWidth="1"/>
    <col min="2" max="3" width="5.25" style="16" customWidth="1"/>
    <col min="4" max="5" width="6.375" style="16" customWidth="1"/>
    <col min="6" max="6" width="13.375" style="16" customWidth="1"/>
    <col min="7" max="7" width="31.625" style="16" customWidth="1"/>
    <col min="8" max="8" width="33.25" style="16" customWidth="1"/>
    <col min="9" max="9" width="23.75" style="16" customWidth="1"/>
    <col min="10" max="10" width="5.375" style="2" bestFit="1" customWidth="1"/>
    <col min="11" max="11" width="4.125" style="16" bestFit="1" customWidth="1"/>
    <col min="12" max="12" width="5.125" style="2" customWidth="1"/>
    <col min="13" max="13" width="6.125" style="16" customWidth="1"/>
    <col min="14" max="14" width="63.625" style="3" bestFit="1" customWidth="1"/>
    <col min="15" max="31" width="9.5" style="16" customWidth="1"/>
    <col min="32" max="16384" width="9" style="16"/>
  </cols>
  <sheetData>
    <row r="1" spans="2:31" ht="15.95" customHeight="1" x14ac:dyDescent="0.15">
      <c r="O1" s="16">
        <v>1</v>
      </c>
      <c r="P1" s="16">
        <v>2</v>
      </c>
      <c r="Q1" s="16">
        <v>3</v>
      </c>
      <c r="R1" s="16">
        <v>4</v>
      </c>
      <c r="S1" s="16">
        <v>5</v>
      </c>
      <c r="T1" s="16">
        <v>6</v>
      </c>
      <c r="U1" s="16">
        <v>7</v>
      </c>
      <c r="V1" s="16">
        <v>8</v>
      </c>
      <c r="W1" s="16">
        <v>9</v>
      </c>
      <c r="X1" s="16">
        <v>10</v>
      </c>
      <c r="Y1" s="16">
        <v>11</v>
      </c>
      <c r="Z1" s="16">
        <v>12</v>
      </c>
    </row>
    <row r="2" spans="2:31" ht="35.25" customHeight="1" thickBot="1" x14ac:dyDescent="0.2">
      <c r="D2" s="393" t="s">
        <v>27</v>
      </c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16">
        <f t="shared" ref="O2:AB2" si="0">RANK(O153,$O$153:$AB$153)</f>
        <v>4</v>
      </c>
      <c r="P2" s="16">
        <f t="shared" si="0"/>
        <v>6</v>
      </c>
      <c r="Q2" s="16">
        <f t="shared" si="0"/>
        <v>6</v>
      </c>
      <c r="R2" s="16">
        <f t="shared" si="0"/>
        <v>10</v>
      </c>
      <c r="S2" s="16">
        <f t="shared" si="0"/>
        <v>2</v>
      </c>
      <c r="T2" s="16">
        <f t="shared" si="0"/>
        <v>3</v>
      </c>
      <c r="U2" s="16">
        <f t="shared" si="0"/>
        <v>1</v>
      </c>
      <c r="V2" s="16">
        <f t="shared" si="0"/>
        <v>6</v>
      </c>
      <c r="W2" s="16">
        <f t="shared" si="0"/>
        <v>5</v>
      </c>
      <c r="X2" s="16">
        <f t="shared" si="0"/>
        <v>12</v>
      </c>
      <c r="Y2" s="16">
        <f t="shared" si="0"/>
        <v>6</v>
      </c>
      <c r="Z2" s="16">
        <f t="shared" si="0"/>
        <v>11</v>
      </c>
      <c r="AA2" s="16">
        <f t="shared" si="0"/>
        <v>13</v>
      </c>
      <c r="AB2" s="16">
        <f t="shared" si="0"/>
        <v>13</v>
      </c>
    </row>
    <row r="3" spans="2:31" ht="15.95" customHeight="1" thickTop="1" thickBot="1" x14ac:dyDescent="0.2">
      <c r="C3" s="18"/>
      <c r="D3" s="467" t="s">
        <v>0</v>
      </c>
      <c r="E3" s="468"/>
      <c r="F3" s="15" t="s">
        <v>6</v>
      </c>
      <c r="G3" s="15" t="s">
        <v>1</v>
      </c>
      <c r="H3" s="15" t="s">
        <v>2</v>
      </c>
      <c r="I3" s="15" t="s">
        <v>3</v>
      </c>
      <c r="J3" s="469" t="s">
        <v>4</v>
      </c>
      <c r="K3" s="469"/>
      <c r="L3" s="469"/>
      <c r="M3" s="469"/>
      <c r="N3" s="17" t="s">
        <v>5</v>
      </c>
      <c r="O3" s="16" t="s">
        <v>15</v>
      </c>
      <c r="P3" s="16" t="s">
        <v>16</v>
      </c>
      <c r="Q3" s="16" t="s">
        <v>18</v>
      </c>
      <c r="R3" s="16" t="s">
        <v>19</v>
      </c>
      <c r="S3" s="16" t="s">
        <v>20</v>
      </c>
      <c r="T3" s="16" t="s">
        <v>21</v>
      </c>
      <c r="U3" s="16" t="s">
        <v>22</v>
      </c>
      <c r="V3" s="16" t="s">
        <v>47</v>
      </c>
      <c r="W3" s="16" t="s">
        <v>23</v>
      </c>
      <c r="X3" s="16" t="s">
        <v>24</v>
      </c>
      <c r="Y3" s="16" t="s">
        <v>25</v>
      </c>
      <c r="Z3" s="16" t="s">
        <v>26</v>
      </c>
      <c r="AC3" s="16" t="s">
        <v>14</v>
      </c>
      <c r="AD3" s="16" t="s">
        <v>17</v>
      </c>
    </row>
    <row r="4" spans="2:31" ht="16.5" customHeight="1" thickTop="1" x14ac:dyDescent="0.15">
      <c r="B4" s="16">
        <v>1</v>
      </c>
      <c r="C4" s="376">
        <v>1</v>
      </c>
      <c r="D4" s="384" t="s">
        <v>29</v>
      </c>
      <c r="E4" s="399" t="s">
        <v>30</v>
      </c>
      <c r="F4" s="399" t="s">
        <v>35</v>
      </c>
      <c r="G4" s="399" t="s">
        <v>28</v>
      </c>
      <c r="H4" s="399" t="s">
        <v>32</v>
      </c>
      <c r="I4" s="30" t="s">
        <v>480</v>
      </c>
      <c r="J4" s="31">
        <v>1</v>
      </c>
      <c r="K4" s="32" t="s">
        <v>31</v>
      </c>
      <c r="L4" s="31">
        <v>0</v>
      </c>
      <c r="M4" s="30" t="s">
        <v>36</v>
      </c>
      <c r="N4" s="21" t="s">
        <v>37</v>
      </c>
      <c r="O4" s="19"/>
      <c r="U4" s="16">
        <v>1</v>
      </c>
      <c r="AE4" s="16">
        <f>SUM(O4:AD4)</f>
        <v>1</v>
      </c>
    </row>
    <row r="5" spans="2:31" ht="16.5" customHeight="1" x14ac:dyDescent="0.15">
      <c r="B5" s="16">
        <v>2</v>
      </c>
      <c r="C5" s="376"/>
      <c r="D5" s="385"/>
      <c r="E5" s="388"/>
      <c r="F5" s="388"/>
      <c r="G5" s="388"/>
      <c r="H5" s="388"/>
      <c r="I5" s="36" t="s">
        <v>481</v>
      </c>
      <c r="J5" s="37">
        <v>0</v>
      </c>
      <c r="K5" s="38" t="s">
        <v>31</v>
      </c>
      <c r="L5" s="37">
        <v>1</v>
      </c>
      <c r="M5" s="36" t="s">
        <v>41</v>
      </c>
      <c r="N5" s="25" t="s">
        <v>39</v>
      </c>
      <c r="O5" s="19"/>
      <c r="AE5" s="16">
        <f t="shared" ref="AE5:AE68" si="1">SUM(O5:AD5)</f>
        <v>0</v>
      </c>
    </row>
    <row r="6" spans="2:31" ht="16.5" customHeight="1" x14ac:dyDescent="0.15">
      <c r="B6" s="16">
        <v>3</v>
      </c>
      <c r="C6" s="376"/>
      <c r="D6" s="385"/>
      <c r="E6" s="388"/>
      <c r="F6" s="388"/>
      <c r="G6" s="388"/>
      <c r="H6" s="388"/>
      <c r="I6" s="33" t="s">
        <v>481</v>
      </c>
      <c r="J6" s="34">
        <v>3</v>
      </c>
      <c r="K6" s="35" t="s">
        <v>31</v>
      </c>
      <c r="L6" s="34">
        <v>0</v>
      </c>
      <c r="M6" s="33" t="s">
        <v>36</v>
      </c>
      <c r="N6" s="25" t="s">
        <v>38</v>
      </c>
      <c r="O6" s="19"/>
      <c r="T6" s="16">
        <v>2</v>
      </c>
      <c r="W6" s="16">
        <v>1</v>
      </c>
      <c r="AE6" s="16">
        <f t="shared" si="1"/>
        <v>3</v>
      </c>
    </row>
    <row r="7" spans="2:31" ht="16.5" customHeight="1" x14ac:dyDescent="0.15">
      <c r="B7" s="16">
        <v>4</v>
      </c>
      <c r="C7" s="376"/>
      <c r="D7" s="385"/>
      <c r="E7" s="388"/>
      <c r="F7" s="388"/>
      <c r="G7" s="388"/>
      <c r="H7" s="388"/>
      <c r="I7" s="36" t="s">
        <v>481</v>
      </c>
      <c r="J7" s="37">
        <v>0</v>
      </c>
      <c r="K7" s="38" t="s">
        <v>31</v>
      </c>
      <c r="L7" s="37">
        <v>1</v>
      </c>
      <c r="M7" s="36" t="s">
        <v>9</v>
      </c>
      <c r="N7" s="25" t="s">
        <v>39</v>
      </c>
      <c r="O7" s="19"/>
      <c r="AE7" s="16">
        <f t="shared" si="1"/>
        <v>0</v>
      </c>
    </row>
    <row r="8" spans="2:31" ht="16.5" customHeight="1" x14ac:dyDescent="0.15">
      <c r="B8" s="16">
        <v>5</v>
      </c>
      <c r="C8" s="376"/>
      <c r="D8" s="385"/>
      <c r="E8" s="388"/>
      <c r="F8" s="388"/>
      <c r="G8" s="388"/>
      <c r="H8" s="388"/>
      <c r="I8" s="55" t="s">
        <v>481</v>
      </c>
      <c r="J8" s="56">
        <v>1</v>
      </c>
      <c r="K8" s="57" t="s">
        <v>31</v>
      </c>
      <c r="L8" s="56">
        <v>0</v>
      </c>
      <c r="M8" s="55" t="s">
        <v>36</v>
      </c>
      <c r="N8" s="58" t="s">
        <v>37</v>
      </c>
      <c r="O8" s="19"/>
      <c r="U8" s="16">
        <v>1</v>
      </c>
      <c r="AE8" s="16">
        <f t="shared" si="1"/>
        <v>1</v>
      </c>
    </row>
    <row r="9" spans="2:31" ht="16.5" customHeight="1" x14ac:dyDescent="0.15">
      <c r="B9" s="16">
        <v>6</v>
      </c>
      <c r="C9" s="376">
        <v>2</v>
      </c>
      <c r="D9" s="385"/>
      <c r="E9" s="387" t="s">
        <v>34</v>
      </c>
      <c r="F9" s="387" t="s">
        <v>45</v>
      </c>
      <c r="G9" s="387" t="s">
        <v>33</v>
      </c>
      <c r="H9" s="387" t="s">
        <v>97</v>
      </c>
      <c r="I9" s="59" t="s">
        <v>42</v>
      </c>
      <c r="J9" s="60">
        <v>0</v>
      </c>
      <c r="K9" s="61" t="s">
        <v>31</v>
      </c>
      <c r="L9" s="60">
        <v>5</v>
      </c>
      <c r="M9" s="59" t="s">
        <v>9</v>
      </c>
      <c r="N9" s="62" t="s">
        <v>39</v>
      </c>
      <c r="O9" s="19"/>
      <c r="AE9" s="16">
        <f t="shared" si="1"/>
        <v>0</v>
      </c>
    </row>
    <row r="10" spans="2:31" ht="16.5" customHeight="1" x14ac:dyDescent="0.15">
      <c r="B10" s="16">
        <v>7</v>
      </c>
      <c r="C10" s="376"/>
      <c r="D10" s="385"/>
      <c r="E10" s="388"/>
      <c r="F10" s="388"/>
      <c r="G10" s="388"/>
      <c r="H10" s="388"/>
      <c r="I10" s="33" t="s">
        <v>43</v>
      </c>
      <c r="J10" s="34">
        <v>2</v>
      </c>
      <c r="K10" s="35" t="s">
        <v>31</v>
      </c>
      <c r="L10" s="34">
        <v>1</v>
      </c>
      <c r="M10" s="33" t="s">
        <v>46</v>
      </c>
      <c r="N10" s="25" t="s">
        <v>48</v>
      </c>
      <c r="O10" s="19"/>
      <c r="V10" s="16">
        <v>1</v>
      </c>
      <c r="W10" s="16">
        <v>1</v>
      </c>
      <c r="AE10" s="16">
        <f t="shared" si="1"/>
        <v>2</v>
      </c>
    </row>
    <row r="11" spans="2:31" ht="16.5" customHeight="1" thickBot="1" x14ac:dyDescent="0.2">
      <c r="B11" s="16">
        <v>8</v>
      </c>
      <c r="C11" s="376"/>
      <c r="D11" s="386"/>
      <c r="E11" s="400"/>
      <c r="F11" s="400"/>
      <c r="G11" s="400"/>
      <c r="H11" s="400"/>
      <c r="I11" s="26" t="s">
        <v>44</v>
      </c>
      <c r="J11" s="27">
        <v>0</v>
      </c>
      <c r="K11" s="28" t="s">
        <v>31</v>
      </c>
      <c r="L11" s="27">
        <v>0</v>
      </c>
      <c r="M11" s="26" t="s">
        <v>10</v>
      </c>
      <c r="N11" s="29" t="s">
        <v>39</v>
      </c>
      <c r="O11" s="19"/>
      <c r="AE11" s="16">
        <f t="shared" si="1"/>
        <v>0</v>
      </c>
    </row>
    <row r="12" spans="2:31" ht="16.5" customHeight="1" thickTop="1" x14ac:dyDescent="0.15">
      <c r="B12" s="16">
        <v>9</v>
      </c>
      <c r="C12" s="376">
        <v>3</v>
      </c>
      <c r="D12" s="384" t="s">
        <v>49</v>
      </c>
      <c r="E12" s="372" t="s">
        <v>50</v>
      </c>
      <c r="F12" s="372" t="s">
        <v>45</v>
      </c>
      <c r="G12" s="372" t="s">
        <v>51</v>
      </c>
      <c r="H12" s="370" t="s">
        <v>165</v>
      </c>
      <c r="I12" s="45" t="s">
        <v>52</v>
      </c>
      <c r="J12" s="46">
        <v>0</v>
      </c>
      <c r="K12" s="47" t="s">
        <v>31</v>
      </c>
      <c r="L12" s="46">
        <v>4</v>
      </c>
      <c r="M12" s="45" t="s">
        <v>60</v>
      </c>
      <c r="N12" s="44" t="s">
        <v>39</v>
      </c>
      <c r="O12" s="19"/>
      <c r="AE12" s="16">
        <f t="shared" si="1"/>
        <v>0</v>
      </c>
    </row>
    <row r="13" spans="2:31" ht="16.5" customHeight="1" x14ac:dyDescent="0.15">
      <c r="B13" s="16">
        <v>10</v>
      </c>
      <c r="C13" s="376"/>
      <c r="D13" s="385"/>
      <c r="E13" s="373"/>
      <c r="F13" s="373"/>
      <c r="G13" s="373"/>
      <c r="H13" s="373"/>
      <c r="I13" s="48" t="s">
        <v>53</v>
      </c>
      <c r="J13" s="49">
        <v>0</v>
      </c>
      <c r="K13" s="50" t="s">
        <v>31</v>
      </c>
      <c r="L13" s="49">
        <v>2</v>
      </c>
      <c r="M13" s="48" t="s">
        <v>9</v>
      </c>
      <c r="N13" s="42" t="s">
        <v>39</v>
      </c>
      <c r="O13" s="19"/>
      <c r="AE13" s="16">
        <f t="shared" si="1"/>
        <v>0</v>
      </c>
    </row>
    <row r="14" spans="2:31" ht="16.5" customHeight="1" x14ac:dyDescent="0.15">
      <c r="B14" s="16">
        <v>11</v>
      </c>
      <c r="C14" s="376"/>
      <c r="D14" s="385"/>
      <c r="E14" s="373"/>
      <c r="F14" s="373"/>
      <c r="G14" s="373"/>
      <c r="H14" s="373"/>
      <c r="I14" s="39" t="s">
        <v>54</v>
      </c>
      <c r="J14" s="40">
        <v>3</v>
      </c>
      <c r="K14" s="41" t="s">
        <v>31</v>
      </c>
      <c r="L14" s="40">
        <v>3</v>
      </c>
      <c r="M14" s="39" t="s">
        <v>61</v>
      </c>
      <c r="N14" s="42" t="s">
        <v>63</v>
      </c>
      <c r="O14" s="19">
        <v>1</v>
      </c>
      <c r="S14" s="16">
        <v>1</v>
      </c>
      <c r="U14" s="16">
        <v>1</v>
      </c>
      <c r="AE14" s="16">
        <f t="shared" si="1"/>
        <v>3</v>
      </c>
    </row>
    <row r="15" spans="2:31" ht="16.5" customHeight="1" x14ac:dyDescent="0.15">
      <c r="B15" s="16">
        <v>12</v>
      </c>
      <c r="C15" s="376"/>
      <c r="D15" s="385"/>
      <c r="E15" s="373"/>
      <c r="F15" s="373"/>
      <c r="G15" s="373"/>
      <c r="H15" s="373"/>
      <c r="I15" s="63" t="s">
        <v>55</v>
      </c>
      <c r="J15" s="64">
        <v>5</v>
      </c>
      <c r="K15" s="65" t="s">
        <v>31</v>
      </c>
      <c r="L15" s="64">
        <v>0</v>
      </c>
      <c r="M15" s="63" t="s">
        <v>62</v>
      </c>
      <c r="N15" s="66" t="s">
        <v>64</v>
      </c>
      <c r="O15" s="19"/>
      <c r="S15" s="16">
        <v>1</v>
      </c>
      <c r="U15" s="16">
        <v>3</v>
      </c>
      <c r="Z15" s="16">
        <v>1</v>
      </c>
      <c r="AE15" s="16">
        <f t="shared" si="1"/>
        <v>5</v>
      </c>
    </row>
    <row r="16" spans="2:31" ht="16.5" customHeight="1" x14ac:dyDescent="0.15">
      <c r="B16" s="16">
        <v>13</v>
      </c>
      <c r="C16" s="376">
        <v>4</v>
      </c>
      <c r="D16" s="385"/>
      <c r="E16" s="392" t="s">
        <v>65</v>
      </c>
      <c r="F16" s="392" t="s">
        <v>45</v>
      </c>
      <c r="G16" s="392" t="s">
        <v>66</v>
      </c>
      <c r="H16" s="402" t="s">
        <v>71</v>
      </c>
      <c r="I16" s="68" t="s">
        <v>67</v>
      </c>
      <c r="J16" s="69">
        <v>3</v>
      </c>
      <c r="K16" s="70" t="s">
        <v>31</v>
      </c>
      <c r="L16" s="69">
        <v>0</v>
      </c>
      <c r="M16" s="68" t="s">
        <v>36</v>
      </c>
      <c r="N16" s="71" t="s">
        <v>72</v>
      </c>
      <c r="O16" s="19"/>
      <c r="T16" s="16">
        <v>2</v>
      </c>
      <c r="U16" s="16">
        <v>1</v>
      </c>
      <c r="AE16" s="16">
        <f t="shared" si="1"/>
        <v>3</v>
      </c>
    </row>
    <row r="17" spans="2:31" ht="16.5" customHeight="1" x14ac:dyDescent="0.15">
      <c r="B17" s="16">
        <v>14</v>
      </c>
      <c r="C17" s="376"/>
      <c r="D17" s="385"/>
      <c r="E17" s="373"/>
      <c r="F17" s="373"/>
      <c r="G17" s="373"/>
      <c r="H17" s="373"/>
      <c r="I17" s="51" t="s">
        <v>68</v>
      </c>
      <c r="J17" s="52">
        <v>7</v>
      </c>
      <c r="K17" s="53" t="s">
        <v>31</v>
      </c>
      <c r="L17" s="52">
        <v>0</v>
      </c>
      <c r="M17" s="51" t="s">
        <v>36</v>
      </c>
      <c r="N17" s="42" t="s">
        <v>73</v>
      </c>
      <c r="O17" s="19"/>
      <c r="P17" s="16">
        <v>2</v>
      </c>
      <c r="R17" s="16">
        <v>1</v>
      </c>
      <c r="T17" s="16">
        <v>1</v>
      </c>
      <c r="U17" s="16">
        <v>2</v>
      </c>
      <c r="AD17" s="16">
        <v>1</v>
      </c>
      <c r="AE17" s="16">
        <f t="shared" si="1"/>
        <v>7</v>
      </c>
    </row>
    <row r="18" spans="2:31" ht="16.5" customHeight="1" x14ac:dyDescent="0.15">
      <c r="B18" s="16">
        <v>15</v>
      </c>
      <c r="C18" s="376"/>
      <c r="D18" s="385"/>
      <c r="E18" s="373"/>
      <c r="F18" s="373"/>
      <c r="G18" s="373"/>
      <c r="H18" s="373"/>
      <c r="I18" s="33" t="s">
        <v>70</v>
      </c>
      <c r="J18" s="34">
        <v>3</v>
      </c>
      <c r="K18" s="35"/>
      <c r="L18" s="34">
        <v>0</v>
      </c>
      <c r="M18" s="33" t="s">
        <v>36</v>
      </c>
      <c r="N18" s="25" t="s">
        <v>74</v>
      </c>
      <c r="O18" s="19">
        <v>1</v>
      </c>
      <c r="R18" s="16">
        <v>1</v>
      </c>
      <c r="V18" s="16">
        <v>1</v>
      </c>
      <c r="AE18" s="16">
        <f t="shared" si="1"/>
        <v>3</v>
      </c>
    </row>
    <row r="19" spans="2:31" ht="16.5" customHeight="1" x14ac:dyDescent="0.15">
      <c r="B19" s="16">
        <v>16</v>
      </c>
      <c r="C19" s="376"/>
      <c r="D19" s="385"/>
      <c r="E19" s="375"/>
      <c r="F19" s="375"/>
      <c r="G19" s="375"/>
      <c r="H19" s="375"/>
      <c r="I19" s="72" t="s">
        <v>69</v>
      </c>
      <c r="J19" s="73">
        <v>2</v>
      </c>
      <c r="K19" s="74" t="s">
        <v>31</v>
      </c>
      <c r="L19" s="73">
        <v>3</v>
      </c>
      <c r="M19" s="72" t="s">
        <v>9</v>
      </c>
      <c r="N19" s="75" t="s">
        <v>75</v>
      </c>
      <c r="O19" s="19"/>
      <c r="T19" s="16">
        <v>2</v>
      </c>
      <c r="AE19" s="16">
        <f t="shared" si="1"/>
        <v>2</v>
      </c>
    </row>
    <row r="20" spans="2:31" ht="16.5" customHeight="1" x14ac:dyDescent="0.15">
      <c r="B20" s="16">
        <v>17</v>
      </c>
      <c r="C20" s="376">
        <v>5</v>
      </c>
      <c r="D20" s="385"/>
      <c r="E20" s="398" t="s">
        <v>59</v>
      </c>
      <c r="F20" s="398" t="s">
        <v>85</v>
      </c>
      <c r="G20" s="398" t="s">
        <v>56</v>
      </c>
      <c r="H20" s="398" t="s">
        <v>192</v>
      </c>
      <c r="I20" s="78" t="s">
        <v>57</v>
      </c>
      <c r="J20" s="79">
        <v>8</v>
      </c>
      <c r="K20" s="80" t="s">
        <v>79</v>
      </c>
      <c r="L20" s="79">
        <v>1</v>
      </c>
      <c r="M20" s="78" t="s">
        <v>80</v>
      </c>
      <c r="N20" s="67" t="s">
        <v>81</v>
      </c>
      <c r="O20" s="19">
        <v>1</v>
      </c>
      <c r="P20" s="16">
        <v>1</v>
      </c>
      <c r="S20" s="16">
        <v>3</v>
      </c>
      <c r="U20" s="16">
        <v>3</v>
      </c>
      <c r="AE20" s="16">
        <f t="shared" si="1"/>
        <v>8</v>
      </c>
    </row>
    <row r="21" spans="2:31" ht="16.5" customHeight="1" thickBot="1" x14ac:dyDescent="0.2">
      <c r="B21" s="16">
        <v>18</v>
      </c>
      <c r="C21" s="376"/>
      <c r="D21" s="386"/>
      <c r="E21" s="379"/>
      <c r="F21" s="379"/>
      <c r="G21" s="379"/>
      <c r="H21" s="379"/>
      <c r="I21" s="81" t="s">
        <v>58</v>
      </c>
      <c r="J21" s="82">
        <v>2</v>
      </c>
      <c r="K21" s="83" t="s">
        <v>79</v>
      </c>
      <c r="L21" s="82">
        <v>0</v>
      </c>
      <c r="M21" s="81" t="s">
        <v>36</v>
      </c>
      <c r="N21" s="54" t="s">
        <v>82</v>
      </c>
      <c r="O21" s="19"/>
      <c r="S21" s="16">
        <v>1</v>
      </c>
      <c r="U21" s="16">
        <v>1</v>
      </c>
      <c r="AE21" s="16">
        <f t="shared" si="1"/>
        <v>2</v>
      </c>
    </row>
    <row r="22" spans="2:31" ht="16.5" customHeight="1" thickTop="1" x14ac:dyDescent="0.15">
      <c r="B22" s="16">
        <v>19</v>
      </c>
      <c r="C22" s="376">
        <v>6</v>
      </c>
      <c r="D22" s="384" t="s">
        <v>78</v>
      </c>
      <c r="E22" s="401" t="s">
        <v>76</v>
      </c>
      <c r="F22" s="401" t="s">
        <v>100</v>
      </c>
      <c r="G22" s="401" t="s">
        <v>77</v>
      </c>
      <c r="H22" s="401" t="s">
        <v>193</v>
      </c>
      <c r="I22" s="84" t="s">
        <v>83</v>
      </c>
      <c r="J22" s="85">
        <v>11</v>
      </c>
      <c r="K22" s="86" t="s">
        <v>79</v>
      </c>
      <c r="L22" s="85">
        <v>0</v>
      </c>
      <c r="M22" s="84" t="s">
        <v>84</v>
      </c>
      <c r="N22" s="76" t="s">
        <v>86</v>
      </c>
      <c r="O22" s="19">
        <v>2</v>
      </c>
      <c r="S22" s="16">
        <v>3</v>
      </c>
      <c r="T22" s="16">
        <v>1</v>
      </c>
      <c r="U22" s="16">
        <v>4</v>
      </c>
      <c r="V22" s="16">
        <v>1</v>
      </c>
      <c r="AE22" s="16">
        <f t="shared" si="1"/>
        <v>11</v>
      </c>
    </row>
    <row r="23" spans="2:31" ht="16.5" customHeight="1" x14ac:dyDescent="0.15">
      <c r="B23" s="16">
        <v>20</v>
      </c>
      <c r="C23" s="376"/>
      <c r="D23" s="385"/>
      <c r="E23" s="428"/>
      <c r="F23" s="428"/>
      <c r="G23" s="428"/>
      <c r="H23" s="428"/>
      <c r="I23" s="87" t="s">
        <v>111</v>
      </c>
      <c r="J23" s="88">
        <v>5</v>
      </c>
      <c r="K23" s="89" t="s">
        <v>79</v>
      </c>
      <c r="L23" s="88">
        <v>2</v>
      </c>
      <c r="M23" s="87" t="s">
        <v>36</v>
      </c>
      <c r="N23" s="77" t="s">
        <v>87</v>
      </c>
      <c r="O23" s="19">
        <v>1</v>
      </c>
      <c r="S23" s="16">
        <v>1</v>
      </c>
      <c r="T23" s="16">
        <v>3</v>
      </c>
      <c r="AE23" s="16">
        <f t="shared" si="1"/>
        <v>5</v>
      </c>
    </row>
    <row r="24" spans="2:31" ht="16.5" customHeight="1" x14ac:dyDescent="0.15">
      <c r="B24" s="16">
        <v>21</v>
      </c>
      <c r="C24" s="376">
        <v>7</v>
      </c>
      <c r="D24" s="385"/>
      <c r="E24" s="378" t="s">
        <v>88</v>
      </c>
      <c r="F24" s="378" t="s">
        <v>45</v>
      </c>
      <c r="G24" s="378" t="s">
        <v>90</v>
      </c>
      <c r="H24" s="378" t="s">
        <v>193</v>
      </c>
      <c r="I24" s="92" t="s">
        <v>91</v>
      </c>
      <c r="J24" s="93">
        <v>3</v>
      </c>
      <c r="K24" s="94" t="s">
        <v>79</v>
      </c>
      <c r="L24" s="93">
        <v>1</v>
      </c>
      <c r="M24" s="92" t="s">
        <v>99</v>
      </c>
      <c r="N24" s="90" t="s">
        <v>102</v>
      </c>
      <c r="O24" s="19"/>
      <c r="S24" s="16">
        <v>1</v>
      </c>
      <c r="T24" s="16">
        <v>1</v>
      </c>
      <c r="U24" s="16">
        <v>1</v>
      </c>
      <c r="AE24" s="16">
        <f t="shared" si="1"/>
        <v>3</v>
      </c>
    </row>
    <row r="25" spans="2:31" ht="16.5" customHeight="1" x14ac:dyDescent="0.15">
      <c r="B25" s="16">
        <v>22</v>
      </c>
      <c r="C25" s="376"/>
      <c r="D25" s="385"/>
      <c r="E25" s="428"/>
      <c r="F25" s="428"/>
      <c r="G25" s="428"/>
      <c r="H25" s="428"/>
      <c r="I25" s="87" t="s">
        <v>443</v>
      </c>
      <c r="J25" s="88">
        <v>4</v>
      </c>
      <c r="K25" s="89" t="s">
        <v>79</v>
      </c>
      <c r="L25" s="88">
        <v>1</v>
      </c>
      <c r="M25" s="87" t="s">
        <v>36</v>
      </c>
      <c r="N25" s="77" t="s">
        <v>101</v>
      </c>
      <c r="O25" s="19"/>
      <c r="S25" s="16">
        <v>1</v>
      </c>
      <c r="U25" s="16">
        <v>3</v>
      </c>
      <c r="AE25" s="16">
        <f t="shared" si="1"/>
        <v>4</v>
      </c>
    </row>
    <row r="26" spans="2:31" ht="16.5" customHeight="1" x14ac:dyDescent="0.15">
      <c r="B26" s="16">
        <v>23</v>
      </c>
      <c r="C26" s="376">
        <v>8</v>
      </c>
      <c r="D26" s="385"/>
      <c r="E26" s="387" t="s">
        <v>89</v>
      </c>
      <c r="F26" s="387" t="s">
        <v>106</v>
      </c>
      <c r="G26" s="387" t="s">
        <v>96</v>
      </c>
      <c r="H26" s="387" t="s">
        <v>98</v>
      </c>
      <c r="I26" s="95" t="s">
        <v>44</v>
      </c>
      <c r="J26" s="96">
        <v>0</v>
      </c>
      <c r="K26" s="97" t="s">
        <v>79</v>
      </c>
      <c r="L26" s="96">
        <v>1</v>
      </c>
      <c r="M26" s="95" t="s">
        <v>107</v>
      </c>
      <c r="N26" s="43" t="s">
        <v>39</v>
      </c>
      <c r="O26" s="19"/>
      <c r="AE26" s="16">
        <f t="shared" si="1"/>
        <v>0</v>
      </c>
    </row>
    <row r="27" spans="2:31" ht="16.5" customHeight="1" x14ac:dyDescent="0.15">
      <c r="B27" s="16">
        <v>24</v>
      </c>
      <c r="C27" s="376"/>
      <c r="D27" s="385"/>
      <c r="E27" s="388"/>
      <c r="F27" s="388"/>
      <c r="G27" s="388"/>
      <c r="H27" s="388"/>
      <c r="I27" s="36" t="s">
        <v>103</v>
      </c>
      <c r="J27" s="37">
        <v>0</v>
      </c>
      <c r="K27" s="38" t="s">
        <v>79</v>
      </c>
      <c r="L27" s="37">
        <v>2</v>
      </c>
      <c r="M27" s="36" t="s">
        <v>107</v>
      </c>
      <c r="N27" s="25" t="s">
        <v>39</v>
      </c>
      <c r="O27" s="19"/>
      <c r="AE27" s="16">
        <f t="shared" si="1"/>
        <v>0</v>
      </c>
    </row>
    <row r="28" spans="2:31" ht="16.5" customHeight="1" x14ac:dyDescent="0.15">
      <c r="B28" s="16">
        <v>25</v>
      </c>
      <c r="C28" s="376"/>
      <c r="D28" s="385"/>
      <c r="E28" s="388"/>
      <c r="F28" s="388"/>
      <c r="G28" s="388"/>
      <c r="H28" s="388"/>
      <c r="I28" s="36" t="s">
        <v>104</v>
      </c>
      <c r="J28" s="37">
        <v>0</v>
      </c>
      <c r="K28" s="38" t="s">
        <v>31</v>
      </c>
      <c r="L28" s="37">
        <v>1</v>
      </c>
      <c r="M28" s="36" t="s">
        <v>107</v>
      </c>
      <c r="N28" s="25" t="s">
        <v>39</v>
      </c>
      <c r="O28" s="19"/>
      <c r="AE28" s="16">
        <f t="shared" si="1"/>
        <v>0</v>
      </c>
    </row>
    <row r="29" spans="2:31" ht="16.5" customHeight="1" x14ac:dyDescent="0.15">
      <c r="B29" s="16">
        <v>26</v>
      </c>
      <c r="C29" s="376"/>
      <c r="D29" s="385"/>
      <c r="E29" s="497"/>
      <c r="F29" s="497"/>
      <c r="G29" s="497"/>
      <c r="H29" s="497"/>
      <c r="I29" s="36" t="s">
        <v>105</v>
      </c>
      <c r="J29" s="37">
        <v>0</v>
      </c>
      <c r="K29" s="38" t="s">
        <v>79</v>
      </c>
      <c r="L29" s="37">
        <v>2</v>
      </c>
      <c r="M29" s="36" t="s">
        <v>9</v>
      </c>
      <c r="N29" s="25" t="s">
        <v>140</v>
      </c>
      <c r="O29" s="19"/>
      <c r="AE29" s="16">
        <f t="shared" si="1"/>
        <v>0</v>
      </c>
    </row>
    <row r="30" spans="2:31" ht="16.5" customHeight="1" x14ac:dyDescent="0.15">
      <c r="B30" s="16">
        <v>27</v>
      </c>
      <c r="C30" s="376">
        <v>9</v>
      </c>
      <c r="D30" s="385"/>
      <c r="E30" s="404" t="s">
        <v>109</v>
      </c>
      <c r="F30" s="404" t="s">
        <v>45</v>
      </c>
      <c r="G30" s="404" t="s">
        <v>108</v>
      </c>
      <c r="H30" s="404" t="s">
        <v>193</v>
      </c>
      <c r="I30" s="99" t="s">
        <v>110</v>
      </c>
      <c r="J30" s="100">
        <v>2</v>
      </c>
      <c r="K30" s="101" t="s">
        <v>31</v>
      </c>
      <c r="L30" s="100">
        <v>0</v>
      </c>
      <c r="M30" s="99" t="s">
        <v>113</v>
      </c>
      <c r="N30" s="91" t="s">
        <v>114</v>
      </c>
      <c r="O30" s="19"/>
      <c r="S30" s="16">
        <v>1</v>
      </c>
      <c r="T30" s="16">
        <v>1</v>
      </c>
      <c r="AE30" s="16">
        <f t="shared" si="1"/>
        <v>2</v>
      </c>
    </row>
    <row r="31" spans="2:31" ht="16.5" customHeight="1" thickBot="1" x14ac:dyDescent="0.2">
      <c r="B31" s="16">
        <v>28</v>
      </c>
      <c r="C31" s="376"/>
      <c r="D31" s="385"/>
      <c r="E31" s="398"/>
      <c r="F31" s="398"/>
      <c r="G31" s="398"/>
      <c r="H31" s="398"/>
      <c r="I31" s="102" t="s">
        <v>112</v>
      </c>
      <c r="J31" s="103">
        <v>4</v>
      </c>
      <c r="K31" s="104" t="s">
        <v>31</v>
      </c>
      <c r="L31" s="103">
        <v>0</v>
      </c>
      <c r="M31" s="102" t="s">
        <v>36</v>
      </c>
      <c r="N31" s="98" t="s">
        <v>115</v>
      </c>
      <c r="O31" s="19"/>
      <c r="S31" s="16">
        <v>1</v>
      </c>
      <c r="T31" s="16">
        <v>1</v>
      </c>
      <c r="U31" s="16">
        <v>1</v>
      </c>
      <c r="V31" s="16">
        <v>1</v>
      </c>
      <c r="AE31" s="16">
        <f t="shared" si="1"/>
        <v>4</v>
      </c>
    </row>
    <row r="32" spans="2:31" ht="16.5" customHeight="1" thickTop="1" x14ac:dyDescent="0.15">
      <c r="B32" s="16">
        <v>29</v>
      </c>
      <c r="C32" s="376">
        <v>10</v>
      </c>
      <c r="D32" s="384" t="s">
        <v>116</v>
      </c>
      <c r="E32" s="401" t="s">
        <v>117</v>
      </c>
      <c r="F32" s="401" t="s">
        <v>124</v>
      </c>
      <c r="G32" s="401" t="s">
        <v>118</v>
      </c>
      <c r="H32" s="401" t="s">
        <v>193</v>
      </c>
      <c r="I32" s="84" t="s">
        <v>119</v>
      </c>
      <c r="J32" s="85">
        <v>8</v>
      </c>
      <c r="K32" s="86" t="s">
        <v>31</v>
      </c>
      <c r="L32" s="85">
        <v>1</v>
      </c>
      <c r="M32" s="84" t="s">
        <v>123</v>
      </c>
      <c r="N32" s="76" t="s">
        <v>125</v>
      </c>
      <c r="O32" s="19"/>
      <c r="S32" s="16">
        <v>1</v>
      </c>
      <c r="T32" s="16">
        <v>2</v>
      </c>
      <c r="U32" s="16">
        <v>2</v>
      </c>
      <c r="V32" s="16">
        <v>2</v>
      </c>
      <c r="W32" s="16">
        <v>1</v>
      </c>
      <c r="AE32" s="16">
        <f t="shared" si="1"/>
        <v>8</v>
      </c>
    </row>
    <row r="33" spans="2:31" ht="16.5" customHeight="1" x14ac:dyDescent="0.15">
      <c r="B33" s="16">
        <v>30</v>
      </c>
      <c r="C33" s="376"/>
      <c r="D33" s="385"/>
      <c r="E33" s="398"/>
      <c r="F33" s="398"/>
      <c r="G33" s="398"/>
      <c r="H33" s="398"/>
      <c r="I33" s="55" t="s">
        <v>120</v>
      </c>
      <c r="J33" s="56">
        <v>5</v>
      </c>
      <c r="K33" s="57" t="s">
        <v>31</v>
      </c>
      <c r="L33" s="56">
        <v>0</v>
      </c>
      <c r="M33" s="55" t="s">
        <v>36</v>
      </c>
      <c r="N33" s="58" t="s">
        <v>126</v>
      </c>
      <c r="O33" s="19"/>
      <c r="Q33" s="16">
        <v>2</v>
      </c>
      <c r="R33" s="16">
        <v>1</v>
      </c>
      <c r="S33" s="16">
        <v>1</v>
      </c>
      <c r="Y33" s="16">
        <v>1</v>
      </c>
      <c r="AE33" s="16">
        <f t="shared" si="1"/>
        <v>5</v>
      </c>
    </row>
    <row r="34" spans="2:31" ht="16.5" customHeight="1" x14ac:dyDescent="0.15">
      <c r="B34" s="16">
        <v>31</v>
      </c>
      <c r="C34" s="376">
        <v>11</v>
      </c>
      <c r="D34" s="385"/>
      <c r="E34" s="378" t="s">
        <v>121</v>
      </c>
      <c r="F34" s="378" t="s">
        <v>127</v>
      </c>
      <c r="G34" s="378" t="s">
        <v>306</v>
      </c>
      <c r="H34" s="378" t="s">
        <v>193</v>
      </c>
      <c r="I34" s="92" t="s">
        <v>122</v>
      </c>
      <c r="J34" s="93">
        <v>7</v>
      </c>
      <c r="K34" s="94" t="s">
        <v>31</v>
      </c>
      <c r="L34" s="93">
        <v>0</v>
      </c>
      <c r="M34" s="92" t="s">
        <v>128</v>
      </c>
      <c r="N34" s="90" t="s">
        <v>129</v>
      </c>
      <c r="O34" s="19">
        <v>1</v>
      </c>
      <c r="Q34" s="16">
        <v>1</v>
      </c>
      <c r="S34" s="16">
        <v>2</v>
      </c>
      <c r="T34" s="16">
        <v>2</v>
      </c>
      <c r="U34" s="16">
        <v>1</v>
      </c>
      <c r="AE34" s="16">
        <f t="shared" si="1"/>
        <v>7</v>
      </c>
    </row>
    <row r="35" spans="2:31" ht="16.5" customHeight="1" x14ac:dyDescent="0.15">
      <c r="B35" s="16">
        <v>32</v>
      </c>
      <c r="C35" s="376"/>
      <c r="D35" s="385"/>
      <c r="E35" s="428"/>
      <c r="F35" s="428"/>
      <c r="G35" s="428"/>
      <c r="H35" s="428"/>
      <c r="I35" s="108" t="s">
        <v>111</v>
      </c>
      <c r="J35" s="109">
        <v>6</v>
      </c>
      <c r="K35" s="110" t="s">
        <v>31</v>
      </c>
      <c r="L35" s="109">
        <v>0</v>
      </c>
      <c r="M35" s="108" t="s">
        <v>128</v>
      </c>
      <c r="N35" s="111" t="s">
        <v>130</v>
      </c>
      <c r="O35" s="19"/>
      <c r="P35" s="16">
        <v>2</v>
      </c>
      <c r="Q35" s="16">
        <v>2</v>
      </c>
      <c r="T35" s="16">
        <v>1</v>
      </c>
      <c r="Y35" s="16">
        <v>1</v>
      </c>
      <c r="AE35" s="16">
        <f t="shared" si="1"/>
        <v>6</v>
      </c>
    </row>
    <row r="36" spans="2:31" ht="16.5" customHeight="1" x14ac:dyDescent="0.15">
      <c r="B36" s="16">
        <v>33</v>
      </c>
      <c r="C36" s="376">
        <v>12</v>
      </c>
      <c r="D36" s="385"/>
      <c r="E36" s="398" t="s">
        <v>92</v>
      </c>
      <c r="F36" s="398" t="s">
        <v>45</v>
      </c>
      <c r="G36" s="398" t="s">
        <v>93</v>
      </c>
      <c r="H36" s="398" t="s">
        <v>193</v>
      </c>
      <c r="I36" s="105" t="s">
        <v>94</v>
      </c>
      <c r="J36" s="106">
        <v>1</v>
      </c>
      <c r="K36" s="107" t="s">
        <v>31</v>
      </c>
      <c r="L36" s="106">
        <v>1</v>
      </c>
      <c r="M36" s="105" t="s">
        <v>10</v>
      </c>
      <c r="N36" s="67" t="s">
        <v>131</v>
      </c>
      <c r="O36" s="19"/>
      <c r="V36" s="16">
        <v>1</v>
      </c>
      <c r="AE36" s="16">
        <f t="shared" si="1"/>
        <v>1</v>
      </c>
    </row>
    <row r="37" spans="2:31" ht="16.5" customHeight="1" thickBot="1" x14ac:dyDescent="0.2">
      <c r="B37" s="16">
        <v>34</v>
      </c>
      <c r="C37" s="376"/>
      <c r="D37" s="386"/>
      <c r="E37" s="379"/>
      <c r="F37" s="379"/>
      <c r="G37" s="379"/>
      <c r="H37" s="379"/>
      <c r="I37" s="81" t="s">
        <v>95</v>
      </c>
      <c r="J37" s="82">
        <v>4</v>
      </c>
      <c r="K37" s="83" t="s">
        <v>31</v>
      </c>
      <c r="L37" s="82">
        <v>0</v>
      </c>
      <c r="M37" s="81" t="s">
        <v>36</v>
      </c>
      <c r="N37" s="54" t="s">
        <v>132</v>
      </c>
      <c r="O37" s="19"/>
      <c r="S37" s="16">
        <v>1</v>
      </c>
      <c r="U37" s="16">
        <v>1</v>
      </c>
      <c r="W37" s="16">
        <v>1</v>
      </c>
      <c r="AD37" s="16">
        <v>1</v>
      </c>
      <c r="AE37" s="16">
        <f t="shared" si="1"/>
        <v>4</v>
      </c>
    </row>
    <row r="38" spans="2:31" ht="16.5" customHeight="1" thickTop="1" x14ac:dyDescent="0.15">
      <c r="B38" s="16">
        <v>35</v>
      </c>
      <c r="C38" s="376">
        <v>13</v>
      </c>
      <c r="D38" s="384" t="s">
        <v>133</v>
      </c>
      <c r="E38" s="399" t="s">
        <v>134</v>
      </c>
      <c r="F38" s="399" t="s">
        <v>45</v>
      </c>
      <c r="G38" s="399" t="s">
        <v>903</v>
      </c>
      <c r="H38" s="399" t="s">
        <v>135</v>
      </c>
      <c r="I38" s="119" t="s">
        <v>136</v>
      </c>
      <c r="J38" s="120">
        <v>0</v>
      </c>
      <c r="K38" s="121" t="s">
        <v>31</v>
      </c>
      <c r="L38" s="120">
        <v>2</v>
      </c>
      <c r="M38" s="119" t="s">
        <v>9</v>
      </c>
      <c r="N38" s="21" t="s">
        <v>140</v>
      </c>
      <c r="O38" s="19"/>
      <c r="AE38" s="16">
        <f t="shared" si="1"/>
        <v>0</v>
      </c>
    </row>
    <row r="39" spans="2:31" ht="16.5" customHeight="1" x14ac:dyDescent="0.15">
      <c r="B39" s="16">
        <v>36</v>
      </c>
      <c r="C39" s="376"/>
      <c r="D39" s="385"/>
      <c r="E39" s="388"/>
      <c r="F39" s="388"/>
      <c r="G39" s="388"/>
      <c r="H39" s="388"/>
      <c r="I39" s="22" t="s">
        <v>137</v>
      </c>
      <c r="J39" s="23">
        <v>1</v>
      </c>
      <c r="K39" s="24" t="s">
        <v>31</v>
      </c>
      <c r="L39" s="23">
        <v>1</v>
      </c>
      <c r="M39" s="22" t="s">
        <v>10</v>
      </c>
      <c r="N39" s="25" t="s">
        <v>141</v>
      </c>
      <c r="O39" s="19"/>
      <c r="U39" s="16">
        <v>1</v>
      </c>
      <c r="AE39" s="16">
        <f t="shared" si="1"/>
        <v>1</v>
      </c>
    </row>
    <row r="40" spans="2:31" ht="16.5" customHeight="1" x14ac:dyDescent="0.15">
      <c r="B40" s="16">
        <v>37</v>
      </c>
      <c r="C40" s="376"/>
      <c r="D40" s="385"/>
      <c r="E40" s="388"/>
      <c r="F40" s="388"/>
      <c r="G40" s="388"/>
      <c r="H40" s="388"/>
      <c r="I40" s="33" t="s">
        <v>138</v>
      </c>
      <c r="J40" s="34">
        <v>5</v>
      </c>
      <c r="K40" s="35" t="s">
        <v>31</v>
      </c>
      <c r="L40" s="34">
        <v>0</v>
      </c>
      <c r="M40" s="33" t="s">
        <v>139</v>
      </c>
      <c r="N40" s="25" t="s">
        <v>142</v>
      </c>
      <c r="O40" s="19">
        <v>1</v>
      </c>
      <c r="T40" s="16">
        <v>1</v>
      </c>
      <c r="U40" s="16">
        <v>2</v>
      </c>
      <c r="Z40" s="16">
        <v>1</v>
      </c>
      <c r="AE40" s="16">
        <f t="shared" si="1"/>
        <v>5</v>
      </c>
    </row>
    <row r="41" spans="2:31" ht="16.5" customHeight="1" x14ac:dyDescent="0.15">
      <c r="B41" s="16">
        <v>38</v>
      </c>
      <c r="C41" s="376"/>
      <c r="D41" s="385"/>
      <c r="E41" s="388"/>
      <c r="F41" s="388"/>
      <c r="G41" s="388"/>
      <c r="H41" s="388"/>
      <c r="I41" s="55" t="s">
        <v>136</v>
      </c>
      <c r="J41" s="56">
        <v>3</v>
      </c>
      <c r="K41" s="57" t="s">
        <v>31</v>
      </c>
      <c r="L41" s="56">
        <v>1</v>
      </c>
      <c r="M41" s="55" t="s">
        <v>36</v>
      </c>
      <c r="N41" s="58" t="s">
        <v>143</v>
      </c>
      <c r="O41" s="19"/>
      <c r="T41" s="16">
        <v>1</v>
      </c>
      <c r="U41" s="16">
        <v>1</v>
      </c>
      <c r="Y41" s="16">
        <v>1</v>
      </c>
      <c r="AE41" s="16">
        <f t="shared" si="1"/>
        <v>3</v>
      </c>
    </row>
    <row r="42" spans="2:31" ht="16.5" customHeight="1" x14ac:dyDescent="0.15">
      <c r="B42" s="16">
        <v>39</v>
      </c>
      <c r="C42" s="376">
        <v>14</v>
      </c>
      <c r="D42" s="385"/>
      <c r="E42" s="392" t="s">
        <v>147</v>
      </c>
      <c r="F42" s="392" t="s">
        <v>45</v>
      </c>
      <c r="G42" s="392" t="s">
        <v>904</v>
      </c>
      <c r="H42" s="402" t="s">
        <v>164</v>
      </c>
      <c r="I42" s="68" t="s">
        <v>144</v>
      </c>
      <c r="J42" s="69">
        <v>4</v>
      </c>
      <c r="K42" s="70" t="s">
        <v>31</v>
      </c>
      <c r="L42" s="69">
        <v>0</v>
      </c>
      <c r="M42" s="68" t="s">
        <v>149</v>
      </c>
      <c r="N42" s="71" t="s">
        <v>150</v>
      </c>
      <c r="O42" s="19"/>
      <c r="T42" s="16">
        <v>1</v>
      </c>
      <c r="U42" s="16">
        <v>3</v>
      </c>
      <c r="AE42" s="16">
        <f t="shared" si="1"/>
        <v>4</v>
      </c>
    </row>
    <row r="43" spans="2:31" ht="16.5" customHeight="1" x14ac:dyDescent="0.15">
      <c r="B43" s="16">
        <v>40</v>
      </c>
      <c r="C43" s="376"/>
      <c r="D43" s="385"/>
      <c r="E43" s="373"/>
      <c r="F43" s="373"/>
      <c r="G43" s="373"/>
      <c r="H43" s="373"/>
      <c r="I43" s="51" t="s">
        <v>145</v>
      </c>
      <c r="J43" s="52">
        <v>7</v>
      </c>
      <c r="K43" s="53" t="s">
        <v>31</v>
      </c>
      <c r="L43" s="52">
        <v>1</v>
      </c>
      <c r="M43" s="51" t="s">
        <v>149</v>
      </c>
      <c r="N43" s="42" t="s">
        <v>151</v>
      </c>
      <c r="O43" s="19">
        <v>1</v>
      </c>
      <c r="Q43" s="16">
        <v>1</v>
      </c>
      <c r="S43" s="16">
        <v>1</v>
      </c>
      <c r="T43" s="16">
        <v>1</v>
      </c>
      <c r="U43" s="16">
        <v>3</v>
      </c>
      <c r="AE43" s="16">
        <f t="shared" si="1"/>
        <v>7</v>
      </c>
    </row>
    <row r="44" spans="2:31" ht="16.5" customHeight="1" x14ac:dyDescent="0.15">
      <c r="B44" s="16">
        <v>41</v>
      </c>
      <c r="C44" s="376"/>
      <c r="D44" s="385"/>
      <c r="E44" s="373"/>
      <c r="F44" s="373"/>
      <c r="G44" s="373"/>
      <c r="H44" s="373"/>
      <c r="I44" s="51" t="s">
        <v>146</v>
      </c>
      <c r="J44" s="52">
        <v>4</v>
      </c>
      <c r="K44" s="53" t="s">
        <v>31</v>
      </c>
      <c r="L44" s="52">
        <v>1</v>
      </c>
      <c r="M44" s="51" t="s">
        <v>36</v>
      </c>
      <c r="N44" s="42" t="s">
        <v>152</v>
      </c>
      <c r="O44" s="19">
        <v>1</v>
      </c>
      <c r="S44" s="16">
        <v>2</v>
      </c>
      <c r="U44" s="16">
        <v>1</v>
      </c>
      <c r="AE44" s="16">
        <f t="shared" si="1"/>
        <v>4</v>
      </c>
    </row>
    <row r="45" spans="2:31" ht="16.5" customHeight="1" x14ac:dyDescent="0.15">
      <c r="B45" s="377">
        <v>42</v>
      </c>
      <c r="C45" s="376"/>
      <c r="D45" s="385"/>
      <c r="E45" s="373"/>
      <c r="F45" s="373"/>
      <c r="G45" s="373"/>
      <c r="H45" s="373"/>
      <c r="I45" s="436" t="s">
        <v>52</v>
      </c>
      <c r="J45" s="113">
        <v>0</v>
      </c>
      <c r="K45" s="114" t="s">
        <v>31</v>
      </c>
      <c r="L45" s="113">
        <v>0</v>
      </c>
      <c r="M45" s="436" t="s">
        <v>9</v>
      </c>
      <c r="N45" s="444" t="s">
        <v>546</v>
      </c>
      <c r="O45" s="19"/>
      <c r="AE45" s="16">
        <f t="shared" si="1"/>
        <v>0</v>
      </c>
    </row>
    <row r="46" spans="2:31" ht="16.5" customHeight="1" x14ac:dyDescent="0.15">
      <c r="B46" s="377"/>
      <c r="C46" s="376"/>
      <c r="D46" s="385"/>
      <c r="E46" s="375"/>
      <c r="F46" s="375"/>
      <c r="G46" s="375"/>
      <c r="H46" s="375"/>
      <c r="I46" s="450"/>
      <c r="J46" s="333">
        <v>2</v>
      </c>
      <c r="K46" s="334" t="s">
        <v>148</v>
      </c>
      <c r="L46" s="335">
        <v>3</v>
      </c>
      <c r="M46" s="450"/>
      <c r="N46" s="445"/>
      <c r="O46" s="19"/>
      <c r="AE46" s="16">
        <f t="shared" si="1"/>
        <v>0</v>
      </c>
    </row>
    <row r="47" spans="2:31" ht="16.5" customHeight="1" x14ac:dyDescent="0.15">
      <c r="B47" s="16">
        <v>43</v>
      </c>
      <c r="C47" s="376">
        <v>15</v>
      </c>
      <c r="D47" s="385"/>
      <c r="E47" s="392" t="s">
        <v>157</v>
      </c>
      <c r="F47" s="392" t="s">
        <v>158</v>
      </c>
      <c r="G47" s="392" t="s">
        <v>159</v>
      </c>
      <c r="H47" s="402" t="s">
        <v>160</v>
      </c>
      <c r="I47" s="115" t="s">
        <v>154</v>
      </c>
      <c r="J47" s="325">
        <v>0</v>
      </c>
      <c r="K47" s="117" t="s">
        <v>31</v>
      </c>
      <c r="L47" s="347">
        <v>0</v>
      </c>
      <c r="M47" s="115" t="s">
        <v>10</v>
      </c>
      <c r="N47" s="118" t="s">
        <v>39</v>
      </c>
      <c r="O47" s="19"/>
      <c r="AE47" s="16">
        <f t="shared" si="1"/>
        <v>0</v>
      </c>
    </row>
    <row r="48" spans="2:31" ht="16.5" customHeight="1" x14ac:dyDescent="0.15">
      <c r="B48" s="16">
        <v>44</v>
      </c>
      <c r="C48" s="376"/>
      <c r="D48" s="385"/>
      <c r="E48" s="373"/>
      <c r="F48" s="373"/>
      <c r="G48" s="373"/>
      <c r="H48" s="373"/>
      <c r="I48" s="48" t="s">
        <v>155</v>
      </c>
      <c r="J48" s="341">
        <v>0</v>
      </c>
      <c r="K48" s="50" t="s">
        <v>31</v>
      </c>
      <c r="L48" s="342">
        <v>3</v>
      </c>
      <c r="M48" s="48" t="s">
        <v>161</v>
      </c>
      <c r="N48" s="42" t="s">
        <v>39</v>
      </c>
      <c r="O48" s="19"/>
      <c r="AE48" s="16">
        <f t="shared" si="1"/>
        <v>0</v>
      </c>
    </row>
    <row r="49" spans="2:31" ht="16.5" customHeight="1" x14ac:dyDescent="0.15">
      <c r="B49" s="16">
        <v>45</v>
      </c>
      <c r="C49" s="376"/>
      <c r="D49" s="385"/>
      <c r="E49" s="373"/>
      <c r="F49" s="373"/>
      <c r="G49" s="373"/>
      <c r="H49" s="373"/>
      <c r="I49" s="48" t="s">
        <v>153</v>
      </c>
      <c r="J49" s="341">
        <v>0</v>
      </c>
      <c r="K49" s="50" t="s">
        <v>31</v>
      </c>
      <c r="L49" s="342">
        <v>4</v>
      </c>
      <c r="M49" s="48" t="s">
        <v>161</v>
      </c>
      <c r="N49" s="42" t="s">
        <v>39</v>
      </c>
      <c r="O49" s="19"/>
      <c r="AE49" s="16">
        <f t="shared" si="1"/>
        <v>0</v>
      </c>
    </row>
    <row r="50" spans="2:31" ht="16.5" customHeight="1" x14ac:dyDescent="0.15">
      <c r="B50" s="16">
        <v>46</v>
      </c>
      <c r="C50" s="376"/>
      <c r="D50" s="385"/>
      <c r="E50" s="373"/>
      <c r="F50" s="373"/>
      <c r="G50" s="373"/>
      <c r="H50" s="373"/>
      <c r="I50" s="51" t="s">
        <v>156</v>
      </c>
      <c r="J50" s="343">
        <v>3</v>
      </c>
      <c r="K50" s="53" t="s">
        <v>31</v>
      </c>
      <c r="L50" s="344">
        <v>0</v>
      </c>
      <c r="M50" s="51" t="s">
        <v>36</v>
      </c>
      <c r="N50" s="42" t="s">
        <v>163</v>
      </c>
      <c r="O50" s="19"/>
      <c r="S50" s="16">
        <v>1</v>
      </c>
      <c r="U50" s="16">
        <v>2</v>
      </c>
      <c r="AE50" s="16">
        <f t="shared" si="1"/>
        <v>3</v>
      </c>
    </row>
    <row r="51" spans="2:31" ht="16.5" customHeight="1" x14ac:dyDescent="0.15">
      <c r="B51" s="16">
        <v>47</v>
      </c>
      <c r="C51" s="376"/>
      <c r="D51" s="385"/>
      <c r="E51" s="373"/>
      <c r="F51" s="373"/>
      <c r="G51" s="373"/>
      <c r="H51" s="373"/>
      <c r="I51" s="112" t="s">
        <v>154</v>
      </c>
      <c r="J51" s="348">
        <v>0</v>
      </c>
      <c r="K51" s="114" t="s">
        <v>31</v>
      </c>
      <c r="L51" s="349">
        <v>1</v>
      </c>
      <c r="M51" s="112" t="s">
        <v>9</v>
      </c>
      <c r="N51" s="66" t="s">
        <v>162</v>
      </c>
      <c r="O51" s="19"/>
      <c r="AE51" s="16">
        <f t="shared" si="1"/>
        <v>0</v>
      </c>
    </row>
    <row r="52" spans="2:31" ht="16.5" customHeight="1" x14ac:dyDescent="0.15">
      <c r="B52" s="16">
        <v>48</v>
      </c>
      <c r="C52" s="376">
        <v>16</v>
      </c>
      <c r="D52" s="385"/>
      <c r="E52" s="392" t="s">
        <v>166</v>
      </c>
      <c r="F52" s="392" t="s">
        <v>35</v>
      </c>
      <c r="G52" s="392" t="s">
        <v>167</v>
      </c>
      <c r="H52" s="402" t="s">
        <v>171</v>
      </c>
      <c r="I52" s="68" t="s">
        <v>168</v>
      </c>
      <c r="J52" s="350">
        <v>9</v>
      </c>
      <c r="K52" s="70" t="s">
        <v>31</v>
      </c>
      <c r="L52" s="351">
        <v>0</v>
      </c>
      <c r="M52" s="68" t="s">
        <v>172</v>
      </c>
      <c r="N52" s="71" t="s">
        <v>174</v>
      </c>
      <c r="O52" s="19">
        <v>2</v>
      </c>
      <c r="Q52" s="16">
        <v>1</v>
      </c>
      <c r="R52" s="16">
        <v>2</v>
      </c>
      <c r="S52" s="16">
        <v>1</v>
      </c>
      <c r="T52" s="16">
        <v>1</v>
      </c>
      <c r="U52" s="16">
        <v>1</v>
      </c>
      <c r="AD52" s="16">
        <v>1</v>
      </c>
      <c r="AE52" s="16">
        <f t="shared" si="1"/>
        <v>9</v>
      </c>
    </row>
    <row r="53" spans="2:31" ht="16.5" customHeight="1" x14ac:dyDescent="0.15">
      <c r="B53" s="16">
        <v>49</v>
      </c>
      <c r="C53" s="376"/>
      <c r="D53" s="385"/>
      <c r="E53" s="373"/>
      <c r="F53" s="373"/>
      <c r="G53" s="373"/>
      <c r="H53" s="371"/>
      <c r="I53" s="51" t="s">
        <v>169</v>
      </c>
      <c r="J53" s="343">
        <v>4</v>
      </c>
      <c r="K53" s="53" t="s">
        <v>31</v>
      </c>
      <c r="L53" s="344">
        <v>1</v>
      </c>
      <c r="M53" s="51" t="s">
        <v>172</v>
      </c>
      <c r="N53" s="42" t="s">
        <v>152</v>
      </c>
      <c r="O53" s="19">
        <v>1</v>
      </c>
      <c r="S53" s="16">
        <v>2</v>
      </c>
      <c r="U53" s="16">
        <v>1</v>
      </c>
      <c r="AE53" s="16">
        <f t="shared" si="1"/>
        <v>4</v>
      </c>
    </row>
    <row r="54" spans="2:31" ht="16.5" customHeight="1" x14ac:dyDescent="0.15">
      <c r="B54" s="16">
        <v>50</v>
      </c>
      <c r="C54" s="376"/>
      <c r="D54" s="385"/>
      <c r="E54" s="373"/>
      <c r="F54" s="373"/>
      <c r="G54" s="373"/>
      <c r="H54" s="371"/>
      <c r="I54" s="51" t="s">
        <v>103</v>
      </c>
      <c r="J54" s="343">
        <v>1</v>
      </c>
      <c r="K54" s="53" t="s">
        <v>31</v>
      </c>
      <c r="L54" s="344">
        <v>0</v>
      </c>
      <c r="M54" s="51" t="s">
        <v>36</v>
      </c>
      <c r="N54" s="42" t="s">
        <v>173</v>
      </c>
      <c r="O54" s="19"/>
      <c r="S54" s="16">
        <v>1</v>
      </c>
      <c r="AE54" s="16">
        <f t="shared" si="1"/>
        <v>1</v>
      </c>
    </row>
    <row r="55" spans="2:31" ht="16.5" customHeight="1" x14ac:dyDescent="0.15">
      <c r="B55" s="377">
        <v>51</v>
      </c>
      <c r="C55" s="376"/>
      <c r="D55" s="385"/>
      <c r="E55" s="373"/>
      <c r="F55" s="373"/>
      <c r="G55" s="373"/>
      <c r="H55" s="371"/>
      <c r="I55" s="436" t="s">
        <v>170</v>
      </c>
      <c r="J55" s="348">
        <v>2</v>
      </c>
      <c r="K55" s="114" t="s">
        <v>31</v>
      </c>
      <c r="L55" s="349">
        <v>2</v>
      </c>
      <c r="M55" s="436" t="s">
        <v>9</v>
      </c>
      <c r="N55" s="440" t="s">
        <v>547</v>
      </c>
      <c r="O55" s="19">
        <v>1</v>
      </c>
      <c r="S55" s="16">
        <v>1</v>
      </c>
      <c r="AE55" s="16">
        <f t="shared" si="1"/>
        <v>2</v>
      </c>
    </row>
    <row r="56" spans="2:31" ht="16.5" customHeight="1" thickBot="1" x14ac:dyDescent="0.2">
      <c r="B56" s="377"/>
      <c r="C56" s="376"/>
      <c r="D56" s="386"/>
      <c r="E56" s="391"/>
      <c r="F56" s="391"/>
      <c r="G56" s="391"/>
      <c r="H56" s="477"/>
      <c r="I56" s="478"/>
      <c r="J56" s="328">
        <v>6</v>
      </c>
      <c r="K56" s="334" t="s">
        <v>148</v>
      </c>
      <c r="L56" s="330">
        <v>7</v>
      </c>
      <c r="M56" s="478"/>
      <c r="N56" s="479"/>
      <c r="O56" s="19"/>
      <c r="AE56" s="16">
        <f t="shared" si="1"/>
        <v>0</v>
      </c>
    </row>
    <row r="57" spans="2:31" ht="16.5" customHeight="1" thickTop="1" x14ac:dyDescent="0.15">
      <c r="B57" s="16">
        <v>52</v>
      </c>
      <c r="C57" s="376">
        <v>17</v>
      </c>
      <c r="D57" s="384" t="s">
        <v>175</v>
      </c>
      <c r="E57" s="399" t="s">
        <v>176</v>
      </c>
      <c r="F57" s="399" t="s">
        <v>45</v>
      </c>
      <c r="G57" s="399" t="s">
        <v>177</v>
      </c>
      <c r="H57" s="399" t="s">
        <v>183</v>
      </c>
      <c r="I57" s="124" t="s">
        <v>178</v>
      </c>
      <c r="J57" s="125">
        <v>1</v>
      </c>
      <c r="K57" s="126" t="s">
        <v>31</v>
      </c>
      <c r="L57" s="125">
        <v>0</v>
      </c>
      <c r="M57" s="124" t="s">
        <v>179</v>
      </c>
      <c r="N57" s="21" t="s">
        <v>180</v>
      </c>
      <c r="O57" s="19"/>
      <c r="Y57" s="16">
        <v>1</v>
      </c>
      <c r="AE57" s="16">
        <f t="shared" si="1"/>
        <v>1</v>
      </c>
    </row>
    <row r="58" spans="2:31" ht="16.5" customHeight="1" x14ac:dyDescent="0.15">
      <c r="B58" s="16">
        <v>53</v>
      </c>
      <c r="C58" s="376"/>
      <c r="D58" s="385"/>
      <c r="E58" s="388"/>
      <c r="F58" s="388"/>
      <c r="G58" s="388"/>
      <c r="H58" s="388"/>
      <c r="I58" s="22" t="s">
        <v>178</v>
      </c>
      <c r="J58" s="23">
        <v>5</v>
      </c>
      <c r="K58" s="24" t="s">
        <v>31</v>
      </c>
      <c r="L58" s="23">
        <v>0</v>
      </c>
      <c r="M58" s="22" t="s">
        <v>179</v>
      </c>
      <c r="N58" s="25" t="s">
        <v>181</v>
      </c>
      <c r="O58" s="19">
        <v>1</v>
      </c>
      <c r="P58" s="16">
        <v>1</v>
      </c>
      <c r="S58" s="16">
        <v>1</v>
      </c>
      <c r="U58" s="16">
        <v>2</v>
      </c>
      <c r="AE58" s="16">
        <f t="shared" si="1"/>
        <v>5</v>
      </c>
    </row>
    <row r="59" spans="2:31" ht="16.5" customHeight="1" x14ac:dyDescent="0.15">
      <c r="B59" s="16">
        <v>54</v>
      </c>
      <c r="C59" s="376"/>
      <c r="D59" s="385"/>
      <c r="E59" s="389"/>
      <c r="F59" s="389"/>
      <c r="G59" s="389"/>
      <c r="H59" s="389"/>
      <c r="I59" s="127" t="s">
        <v>178</v>
      </c>
      <c r="J59" s="128">
        <v>6</v>
      </c>
      <c r="K59" s="129" t="s">
        <v>31</v>
      </c>
      <c r="L59" s="128">
        <v>0</v>
      </c>
      <c r="M59" s="127" t="s">
        <v>36</v>
      </c>
      <c r="N59" s="111" t="s">
        <v>182</v>
      </c>
      <c r="O59" s="19">
        <v>1</v>
      </c>
      <c r="S59" s="16">
        <v>2</v>
      </c>
      <c r="T59" s="16">
        <v>2</v>
      </c>
      <c r="U59" s="16">
        <v>1</v>
      </c>
      <c r="AE59" s="16">
        <f t="shared" si="1"/>
        <v>6</v>
      </c>
    </row>
    <row r="60" spans="2:31" ht="16.5" customHeight="1" x14ac:dyDescent="0.15">
      <c r="B60" s="16">
        <v>55</v>
      </c>
      <c r="C60" s="376">
        <v>18</v>
      </c>
      <c r="D60" s="385"/>
      <c r="E60" s="378" t="s">
        <v>184</v>
      </c>
      <c r="F60" s="378" t="s">
        <v>189</v>
      </c>
      <c r="G60" s="378" t="s">
        <v>185</v>
      </c>
      <c r="H60" s="496" t="s">
        <v>194</v>
      </c>
      <c r="I60" s="131" t="s">
        <v>186</v>
      </c>
      <c r="J60" s="132">
        <v>3</v>
      </c>
      <c r="K60" s="80" t="s">
        <v>31</v>
      </c>
      <c r="L60" s="132">
        <v>0</v>
      </c>
      <c r="M60" s="131" t="s">
        <v>188</v>
      </c>
      <c r="N60" s="130" t="s">
        <v>190</v>
      </c>
      <c r="O60" s="19"/>
      <c r="S60" s="16">
        <v>1</v>
      </c>
      <c r="T60" s="16">
        <v>1</v>
      </c>
      <c r="U60" s="16">
        <v>1</v>
      </c>
      <c r="AD60" s="224"/>
      <c r="AE60" s="16">
        <f t="shared" si="1"/>
        <v>3</v>
      </c>
    </row>
    <row r="61" spans="2:31" ht="16.5" customHeight="1" thickBot="1" x14ac:dyDescent="0.2">
      <c r="B61" s="16">
        <v>56</v>
      </c>
      <c r="C61" s="376"/>
      <c r="D61" s="386"/>
      <c r="E61" s="379"/>
      <c r="F61" s="379"/>
      <c r="G61" s="379"/>
      <c r="H61" s="379"/>
      <c r="I61" s="81" t="s">
        <v>187</v>
      </c>
      <c r="J61" s="82">
        <v>4</v>
      </c>
      <c r="K61" s="83" t="s">
        <v>31</v>
      </c>
      <c r="L61" s="82">
        <v>1</v>
      </c>
      <c r="M61" s="81" t="s">
        <v>36</v>
      </c>
      <c r="N61" s="54" t="s">
        <v>191</v>
      </c>
      <c r="O61" s="19">
        <v>1</v>
      </c>
      <c r="S61" s="16">
        <v>1</v>
      </c>
      <c r="T61" s="16">
        <v>2</v>
      </c>
      <c r="AD61" s="224"/>
      <c r="AE61" s="16">
        <f t="shared" si="1"/>
        <v>4</v>
      </c>
    </row>
    <row r="62" spans="2:31" ht="16.5" customHeight="1" thickTop="1" x14ac:dyDescent="0.15">
      <c r="B62" s="16">
        <v>57</v>
      </c>
      <c r="C62" s="376">
        <v>19</v>
      </c>
      <c r="D62" s="384" t="s">
        <v>195</v>
      </c>
      <c r="E62" s="399" t="s">
        <v>196</v>
      </c>
      <c r="F62" s="399" t="s">
        <v>45</v>
      </c>
      <c r="G62" s="399" t="s">
        <v>197</v>
      </c>
      <c r="H62" s="399" t="s">
        <v>198</v>
      </c>
      <c r="I62" s="145" t="s">
        <v>199</v>
      </c>
      <c r="J62" s="146">
        <v>1</v>
      </c>
      <c r="K62" s="32" t="s">
        <v>31</v>
      </c>
      <c r="L62" s="146">
        <v>0</v>
      </c>
      <c r="M62" s="145" t="s">
        <v>200</v>
      </c>
      <c r="N62" s="147" t="s">
        <v>15</v>
      </c>
      <c r="O62" s="19">
        <v>1</v>
      </c>
      <c r="AD62" s="224"/>
      <c r="AE62" s="16">
        <f t="shared" si="1"/>
        <v>1</v>
      </c>
    </row>
    <row r="63" spans="2:31" ht="16.5" customHeight="1" x14ac:dyDescent="0.15">
      <c r="B63" s="16">
        <v>58</v>
      </c>
      <c r="C63" s="376"/>
      <c r="D63" s="385"/>
      <c r="E63" s="388"/>
      <c r="F63" s="388"/>
      <c r="G63" s="388"/>
      <c r="H63" s="388"/>
      <c r="I63" s="55" t="s">
        <v>199</v>
      </c>
      <c r="J63" s="56">
        <v>3</v>
      </c>
      <c r="K63" s="35" t="s">
        <v>31</v>
      </c>
      <c r="L63" s="56">
        <v>1</v>
      </c>
      <c r="M63" s="55" t="s">
        <v>200</v>
      </c>
      <c r="N63" s="58" t="s">
        <v>204</v>
      </c>
      <c r="O63" s="19"/>
      <c r="Q63" s="16">
        <v>1</v>
      </c>
      <c r="U63" s="16">
        <v>2</v>
      </c>
      <c r="AD63" s="224"/>
      <c r="AE63" s="16">
        <f t="shared" si="1"/>
        <v>3</v>
      </c>
    </row>
    <row r="64" spans="2:31" ht="16.5" customHeight="1" x14ac:dyDescent="0.15">
      <c r="B64" s="16">
        <v>59</v>
      </c>
      <c r="C64" s="376"/>
      <c r="D64" s="385"/>
      <c r="E64" s="388"/>
      <c r="F64" s="388"/>
      <c r="G64" s="388"/>
      <c r="H64" s="388"/>
      <c r="I64" s="122" t="s">
        <v>199</v>
      </c>
      <c r="J64" s="123">
        <v>0</v>
      </c>
      <c r="K64" s="24" t="s">
        <v>31</v>
      </c>
      <c r="L64" s="123">
        <v>0</v>
      </c>
      <c r="M64" s="122" t="s">
        <v>201</v>
      </c>
      <c r="N64" s="58" t="s">
        <v>39</v>
      </c>
      <c r="O64" s="19"/>
      <c r="AD64" s="224"/>
      <c r="AE64" s="16">
        <f t="shared" si="1"/>
        <v>0</v>
      </c>
    </row>
    <row r="65" spans="2:31" ht="16.5" customHeight="1" x14ac:dyDescent="0.15">
      <c r="B65" s="16">
        <v>60</v>
      </c>
      <c r="C65" s="376"/>
      <c r="D65" s="385"/>
      <c r="E65" s="388"/>
      <c r="F65" s="388"/>
      <c r="G65" s="388"/>
      <c r="H65" s="388"/>
      <c r="I65" s="55" t="s">
        <v>199</v>
      </c>
      <c r="J65" s="56">
        <v>3</v>
      </c>
      <c r="K65" s="35" t="s">
        <v>31</v>
      </c>
      <c r="L65" s="56">
        <v>0</v>
      </c>
      <c r="M65" s="55" t="s">
        <v>200</v>
      </c>
      <c r="N65" s="58" t="s">
        <v>202</v>
      </c>
      <c r="O65" s="19"/>
      <c r="P65" s="16">
        <v>1</v>
      </c>
      <c r="T65" s="16">
        <v>1</v>
      </c>
      <c r="V65" s="16">
        <v>1</v>
      </c>
      <c r="AD65" s="224"/>
      <c r="AE65" s="16">
        <f t="shared" si="1"/>
        <v>3</v>
      </c>
    </row>
    <row r="66" spans="2:31" ht="16.5" customHeight="1" x14ac:dyDescent="0.15">
      <c r="B66" s="16">
        <v>61</v>
      </c>
      <c r="C66" s="376"/>
      <c r="D66" s="385"/>
      <c r="E66" s="388"/>
      <c r="F66" s="388"/>
      <c r="G66" s="388"/>
      <c r="H66" s="388"/>
      <c r="I66" s="55" t="s">
        <v>199</v>
      </c>
      <c r="J66" s="56">
        <v>5</v>
      </c>
      <c r="K66" s="35" t="s">
        <v>31</v>
      </c>
      <c r="L66" s="56">
        <v>0</v>
      </c>
      <c r="M66" s="55" t="s">
        <v>200</v>
      </c>
      <c r="N66" s="58" t="s">
        <v>203</v>
      </c>
      <c r="O66" s="19">
        <v>1</v>
      </c>
      <c r="T66" s="16">
        <v>2</v>
      </c>
      <c r="U66" s="16">
        <v>2</v>
      </c>
      <c r="AD66" s="224"/>
      <c r="AE66" s="16">
        <f t="shared" si="1"/>
        <v>5</v>
      </c>
    </row>
    <row r="67" spans="2:31" ht="16.5" customHeight="1" x14ac:dyDescent="0.15">
      <c r="B67" s="16">
        <v>62</v>
      </c>
      <c r="C67" s="376"/>
      <c r="D67" s="385"/>
      <c r="E67" s="388"/>
      <c r="F67" s="388"/>
      <c r="G67" s="388"/>
      <c r="H67" s="388"/>
      <c r="I67" s="133" t="s">
        <v>199</v>
      </c>
      <c r="J67" s="134">
        <v>0</v>
      </c>
      <c r="K67" s="137" t="s">
        <v>31</v>
      </c>
      <c r="L67" s="134">
        <v>1</v>
      </c>
      <c r="M67" s="133" t="s">
        <v>9</v>
      </c>
      <c r="N67" s="58" t="s">
        <v>39</v>
      </c>
      <c r="O67" s="19"/>
      <c r="AD67" s="224"/>
      <c r="AE67" s="16">
        <f t="shared" si="1"/>
        <v>0</v>
      </c>
    </row>
    <row r="68" spans="2:31" ht="16.5" customHeight="1" x14ac:dyDescent="0.15">
      <c r="B68" s="16">
        <v>63</v>
      </c>
      <c r="C68" s="376">
        <v>20</v>
      </c>
      <c r="D68" s="385"/>
      <c r="E68" s="378" t="s">
        <v>205</v>
      </c>
      <c r="F68" s="378" t="s">
        <v>45</v>
      </c>
      <c r="G68" s="378" t="s">
        <v>206</v>
      </c>
      <c r="H68" s="378" t="s">
        <v>207</v>
      </c>
      <c r="I68" s="138" t="s">
        <v>208</v>
      </c>
      <c r="J68" s="148">
        <v>4</v>
      </c>
      <c r="K68" s="94" t="s">
        <v>31</v>
      </c>
      <c r="L68" s="148">
        <v>1</v>
      </c>
      <c r="M68" s="138" t="s">
        <v>36</v>
      </c>
      <c r="N68" s="139" t="s">
        <v>210</v>
      </c>
      <c r="O68" s="19"/>
      <c r="T68" s="16">
        <v>1</v>
      </c>
      <c r="U68" s="16">
        <v>2</v>
      </c>
      <c r="W68" s="16">
        <v>1</v>
      </c>
      <c r="AD68" s="224"/>
      <c r="AE68" s="16">
        <f t="shared" si="1"/>
        <v>4</v>
      </c>
    </row>
    <row r="69" spans="2:31" ht="16.5" customHeight="1" x14ac:dyDescent="0.15">
      <c r="B69" s="16">
        <v>64</v>
      </c>
      <c r="C69" s="376"/>
      <c r="D69" s="385"/>
      <c r="E69" s="398"/>
      <c r="F69" s="398"/>
      <c r="G69" s="398"/>
      <c r="H69" s="398"/>
      <c r="I69" s="102" t="s">
        <v>209</v>
      </c>
      <c r="J69" s="103">
        <v>5</v>
      </c>
      <c r="K69" s="104" t="s">
        <v>31</v>
      </c>
      <c r="L69" s="103">
        <v>1</v>
      </c>
      <c r="M69" s="102" t="s">
        <v>36</v>
      </c>
      <c r="N69" s="98" t="s">
        <v>211</v>
      </c>
      <c r="O69" s="19"/>
      <c r="T69" s="16">
        <v>2</v>
      </c>
      <c r="U69" s="16">
        <v>3</v>
      </c>
      <c r="AD69" s="224"/>
      <c r="AE69" s="16">
        <f t="shared" ref="AE69:AE137" si="2">SUM(O69:AD69)</f>
        <v>5</v>
      </c>
    </row>
    <row r="70" spans="2:31" ht="16.5" customHeight="1" x14ac:dyDescent="0.15">
      <c r="B70" s="16">
        <v>65</v>
      </c>
      <c r="C70" s="376">
        <v>22</v>
      </c>
      <c r="D70" s="385"/>
      <c r="E70" s="387" t="s">
        <v>225</v>
      </c>
      <c r="F70" s="387" t="s">
        <v>223</v>
      </c>
      <c r="G70" s="387" t="s">
        <v>905</v>
      </c>
      <c r="H70" s="387" t="s">
        <v>237</v>
      </c>
      <c r="I70" s="135" t="s">
        <v>212</v>
      </c>
      <c r="J70" s="142">
        <v>1</v>
      </c>
      <c r="K70" s="143" t="s">
        <v>31</v>
      </c>
      <c r="L70" s="142">
        <v>1</v>
      </c>
      <c r="M70" s="135" t="s">
        <v>10</v>
      </c>
      <c r="N70" s="144" t="s">
        <v>217</v>
      </c>
      <c r="O70" s="19"/>
      <c r="U70" s="16">
        <v>1</v>
      </c>
      <c r="AD70" s="224"/>
      <c r="AE70" s="16">
        <f t="shared" si="2"/>
        <v>1</v>
      </c>
    </row>
    <row r="71" spans="2:31" ht="16.5" customHeight="1" x14ac:dyDescent="0.15">
      <c r="B71" s="16">
        <v>66</v>
      </c>
      <c r="C71" s="376"/>
      <c r="D71" s="385"/>
      <c r="E71" s="388"/>
      <c r="F71" s="388"/>
      <c r="G71" s="388"/>
      <c r="H71" s="388"/>
      <c r="I71" s="55" t="s">
        <v>213</v>
      </c>
      <c r="J71" s="56">
        <v>14</v>
      </c>
      <c r="K71" s="35" t="s">
        <v>31</v>
      </c>
      <c r="L71" s="56">
        <v>0</v>
      </c>
      <c r="M71" s="55" t="s">
        <v>36</v>
      </c>
      <c r="N71" s="58" t="s">
        <v>218</v>
      </c>
      <c r="O71" s="19">
        <v>3</v>
      </c>
      <c r="P71" s="16">
        <v>1</v>
      </c>
      <c r="Q71" s="16">
        <v>1</v>
      </c>
      <c r="R71" s="16">
        <v>3</v>
      </c>
      <c r="U71" s="16">
        <v>3</v>
      </c>
      <c r="Y71" s="16">
        <v>3</v>
      </c>
      <c r="AD71" s="224"/>
      <c r="AE71" s="16">
        <f t="shared" si="2"/>
        <v>14</v>
      </c>
    </row>
    <row r="72" spans="2:31" ht="16.5" customHeight="1" x14ac:dyDescent="0.15">
      <c r="B72" s="16">
        <v>67</v>
      </c>
      <c r="C72" s="376"/>
      <c r="D72" s="385"/>
      <c r="E72" s="389"/>
      <c r="F72" s="389"/>
      <c r="G72" s="389"/>
      <c r="H72" s="389"/>
      <c r="I72" s="108" t="s">
        <v>214</v>
      </c>
      <c r="J72" s="109">
        <v>7</v>
      </c>
      <c r="K72" s="110" t="s">
        <v>31</v>
      </c>
      <c r="L72" s="109">
        <v>0</v>
      </c>
      <c r="M72" s="108" t="s">
        <v>36</v>
      </c>
      <c r="N72" s="111" t="s">
        <v>219</v>
      </c>
      <c r="O72" s="19"/>
      <c r="P72" s="16">
        <v>2</v>
      </c>
      <c r="U72" s="16">
        <v>4</v>
      </c>
      <c r="Y72" s="16">
        <v>1</v>
      </c>
      <c r="AD72" s="224"/>
      <c r="AE72" s="16">
        <f t="shared" si="2"/>
        <v>7</v>
      </c>
    </row>
    <row r="73" spans="2:31" ht="16.5" customHeight="1" x14ac:dyDescent="0.15">
      <c r="B73" s="16">
        <v>68</v>
      </c>
      <c r="C73" s="376">
        <v>23</v>
      </c>
      <c r="D73" s="385"/>
      <c r="E73" s="398" t="s">
        <v>226</v>
      </c>
      <c r="F73" s="398" t="s">
        <v>222</v>
      </c>
      <c r="G73" s="398" t="s">
        <v>224</v>
      </c>
      <c r="H73" s="398" t="s">
        <v>207</v>
      </c>
      <c r="I73" s="131" t="s">
        <v>215</v>
      </c>
      <c r="J73" s="132">
        <v>4</v>
      </c>
      <c r="K73" s="80" t="s">
        <v>31</v>
      </c>
      <c r="L73" s="132">
        <v>1</v>
      </c>
      <c r="M73" s="131" t="s">
        <v>36</v>
      </c>
      <c r="N73" s="130" t="s">
        <v>220</v>
      </c>
      <c r="O73" s="19">
        <v>1</v>
      </c>
      <c r="U73" s="16">
        <v>2</v>
      </c>
      <c r="V73" s="16">
        <v>1</v>
      </c>
      <c r="AD73" s="224"/>
      <c r="AE73" s="16">
        <f t="shared" si="2"/>
        <v>4</v>
      </c>
    </row>
    <row r="74" spans="2:31" ht="16.5" customHeight="1" x14ac:dyDescent="0.15">
      <c r="B74" s="16">
        <v>69</v>
      </c>
      <c r="C74" s="376"/>
      <c r="D74" s="385"/>
      <c r="E74" s="398"/>
      <c r="F74" s="398"/>
      <c r="G74" s="398"/>
      <c r="H74" s="398"/>
      <c r="I74" s="102" t="s">
        <v>216</v>
      </c>
      <c r="J74" s="103">
        <v>1</v>
      </c>
      <c r="K74" s="104" t="s">
        <v>31</v>
      </c>
      <c r="L74" s="103">
        <v>0</v>
      </c>
      <c r="M74" s="138" t="s">
        <v>36</v>
      </c>
      <c r="N74" s="98" t="s">
        <v>221</v>
      </c>
      <c r="O74" s="19">
        <v>1</v>
      </c>
      <c r="AD74" s="224"/>
      <c r="AE74" s="16">
        <f t="shared" si="2"/>
        <v>1</v>
      </c>
    </row>
    <row r="75" spans="2:31" ht="16.5" customHeight="1" x14ac:dyDescent="0.15">
      <c r="B75" s="16">
        <v>70</v>
      </c>
      <c r="C75" s="376">
        <v>24</v>
      </c>
      <c r="D75" s="385"/>
      <c r="E75" s="387" t="s">
        <v>239</v>
      </c>
      <c r="F75" s="387" t="s">
        <v>45</v>
      </c>
      <c r="G75" s="387" t="s">
        <v>227</v>
      </c>
      <c r="H75" s="387" t="s">
        <v>238</v>
      </c>
      <c r="I75" s="151" t="s">
        <v>228</v>
      </c>
      <c r="J75" s="149">
        <v>4</v>
      </c>
      <c r="K75" s="150" t="s">
        <v>31</v>
      </c>
      <c r="L75" s="149">
        <v>1</v>
      </c>
      <c r="M75" s="151" t="s">
        <v>243</v>
      </c>
      <c r="N75" s="144" t="s">
        <v>244</v>
      </c>
      <c r="O75" s="19">
        <v>1</v>
      </c>
      <c r="T75" s="16">
        <v>1</v>
      </c>
      <c r="U75" s="16">
        <v>1</v>
      </c>
      <c r="V75" s="16">
        <v>1</v>
      </c>
      <c r="AD75" s="224"/>
      <c r="AE75" s="16">
        <f t="shared" si="2"/>
        <v>4</v>
      </c>
    </row>
    <row r="76" spans="2:31" ht="16.5" customHeight="1" x14ac:dyDescent="0.15">
      <c r="B76" s="16">
        <v>71</v>
      </c>
      <c r="C76" s="376"/>
      <c r="D76" s="385"/>
      <c r="E76" s="388"/>
      <c r="F76" s="388"/>
      <c r="G76" s="388"/>
      <c r="H76" s="388"/>
      <c r="I76" s="55" t="s">
        <v>229</v>
      </c>
      <c r="J76" s="56">
        <v>3</v>
      </c>
      <c r="K76" s="35" t="s">
        <v>31</v>
      </c>
      <c r="L76" s="56">
        <v>1</v>
      </c>
      <c r="M76" s="55" t="s">
        <v>243</v>
      </c>
      <c r="N76" s="58" t="s">
        <v>245</v>
      </c>
      <c r="O76" s="19">
        <v>2</v>
      </c>
      <c r="T76" s="16">
        <v>1</v>
      </c>
      <c r="AD76" s="224"/>
      <c r="AE76" s="16">
        <f t="shared" si="2"/>
        <v>3</v>
      </c>
    </row>
    <row r="77" spans="2:31" ht="16.5" customHeight="1" x14ac:dyDescent="0.15">
      <c r="B77" s="16">
        <v>72</v>
      </c>
      <c r="C77" s="376"/>
      <c r="D77" s="385"/>
      <c r="E77" s="388"/>
      <c r="F77" s="388"/>
      <c r="G77" s="388"/>
      <c r="H77" s="388"/>
      <c r="I77" s="55" t="s">
        <v>242</v>
      </c>
      <c r="J77" s="56">
        <v>3</v>
      </c>
      <c r="K77" s="35" t="s">
        <v>31</v>
      </c>
      <c r="L77" s="56">
        <v>1</v>
      </c>
      <c r="M77" s="55" t="s">
        <v>36</v>
      </c>
      <c r="N77" s="58" t="s">
        <v>246</v>
      </c>
      <c r="O77" s="19"/>
      <c r="S77" s="16">
        <v>1</v>
      </c>
      <c r="U77" s="16">
        <v>1</v>
      </c>
      <c r="Y77" s="16">
        <v>1</v>
      </c>
      <c r="AD77" s="224"/>
      <c r="AE77" s="16">
        <f t="shared" si="2"/>
        <v>3</v>
      </c>
    </row>
    <row r="78" spans="2:31" ht="16.5" customHeight="1" thickBot="1" x14ac:dyDescent="0.2">
      <c r="B78" s="16">
        <v>73</v>
      </c>
      <c r="C78" s="376"/>
      <c r="D78" s="386"/>
      <c r="E78" s="400"/>
      <c r="F78" s="400"/>
      <c r="G78" s="400"/>
      <c r="H78" s="400"/>
      <c r="I78" s="154" t="s">
        <v>230</v>
      </c>
      <c r="J78" s="152">
        <v>2</v>
      </c>
      <c r="K78" s="153" t="s">
        <v>31</v>
      </c>
      <c r="L78" s="152">
        <v>1</v>
      </c>
      <c r="M78" s="154" t="s">
        <v>36</v>
      </c>
      <c r="N78" s="29" t="s">
        <v>114</v>
      </c>
      <c r="O78" s="19"/>
      <c r="S78" s="16">
        <v>1</v>
      </c>
      <c r="T78" s="16">
        <v>1</v>
      </c>
      <c r="AD78" s="224"/>
      <c r="AE78" s="16">
        <f t="shared" si="2"/>
        <v>2</v>
      </c>
    </row>
    <row r="79" spans="2:31" ht="16.5" customHeight="1" thickTop="1" x14ac:dyDescent="0.15">
      <c r="B79" s="16">
        <v>74</v>
      </c>
      <c r="C79" s="376">
        <v>25</v>
      </c>
      <c r="D79" s="384" t="s">
        <v>265</v>
      </c>
      <c r="E79" s="401" t="s">
        <v>240</v>
      </c>
      <c r="F79" s="401" t="s">
        <v>45</v>
      </c>
      <c r="G79" s="401" t="s">
        <v>232</v>
      </c>
      <c r="H79" s="401" t="s">
        <v>231</v>
      </c>
      <c r="I79" s="165" t="s">
        <v>233</v>
      </c>
      <c r="J79" s="164">
        <v>3</v>
      </c>
      <c r="K79" s="86" t="s">
        <v>31</v>
      </c>
      <c r="L79" s="164">
        <v>0</v>
      </c>
      <c r="M79" s="165" t="s">
        <v>247</v>
      </c>
      <c r="N79" s="166" t="s">
        <v>63</v>
      </c>
      <c r="O79" s="19">
        <v>1</v>
      </c>
      <c r="S79" s="16">
        <v>1</v>
      </c>
      <c r="U79" s="16">
        <v>1</v>
      </c>
      <c r="AD79" s="224"/>
      <c r="AE79" s="16">
        <f t="shared" si="2"/>
        <v>3</v>
      </c>
    </row>
    <row r="80" spans="2:31" ht="16.5" customHeight="1" x14ac:dyDescent="0.15">
      <c r="B80" s="16">
        <v>75</v>
      </c>
      <c r="C80" s="376"/>
      <c r="D80" s="385"/>
      <c r="E80" s="398"/>
      <c r="F80" s="398"/>
      <c r="G80" s="398"/>
      <c r="H80" s="398"/>
      <c r="I80" s="136" t="s">
        <v>234</v>
      </c>
      <c r="J80" s="140">
        <v>2</v>
      </c>
      <c r="K80" s="141" t="s">
        <v>31</v>
      </c>
      <c r="L80" s="140">
        <v>2</v>
      </c>
      <c r="M80" s="136" t="s">
        <v>10</v>
      </c>
      <c r="N80" s="98" t="s">
        <v>114</v>
      </c>
      <c r="O80" s="19"/>
      <c r="S80" s="16">
        <v>1</v>
      </c>
      <c r="T80" s="16">
        <v>1</v>
      </c>
      <c r="AD80" s="224"/>
      <c r="AE80" s="16">
        <f t="shared" si="2"/>
        <v>2</v>
      </c>
    </row>
    <row r="81" spans="2:31" ht="16.5" customHeight="1" x14ac:dyDescent="0.15">
      <c r="B81" s="16">
        <v>76</v>
      </c>
      <c r="C81" s="376">
        <v>26</v>
      </c>
      <c r="D81" s="385"/>
      <c r="E81" s="378" t="s">
        <v>241</v>
      </c>
      <c r="F81" s="378" t="s">
        <v>45</v>
      </c>
      <c r="G81" s="378" t="s">
        <v>232</v>
      </c>
      <c r="H81" s="496" t="s">
        <v>251</v>
      </c>
      <c r="I81" s="138" t="s">
        <v>235</v>
      </c>
      <c r="J81" s="148">
        <v>4</v>
      </c>
      <c r="K81" s="94" t="s">
        <v>31</v>
      </c>
      <c r="L81" s="148">
        <v>2</v>
      </c>
      <c r="M81" s="138" t="s">
        <v>36</v>
      </c>
      <c r="N81" s="139" t="s">
        <v>249</v>
      </c>
      <c r="O81" s="19"/>
      <c r="U81" s="16">
        <v>4</v>
      </c>
      <c r="AD81" s="224"/>
      <c r="AE81" s="16">
        <f t="shared" si="2"/>
        <v>4</v>
      </c>
    </row>
    <row r="82" spans="2:31" ht="16.5" customHeight="1" x14ac:dyDescent="0.15">
      <c r="B82" s="16">
        <v>77</v>
      </c>
      <c r="C82" s="376"/>
      <c r="D82" s="385"/>
      <c r="E82" s="428"/>
      <c r="F82" s="428"/>
      <c r="G82" s="428"/>
      <c r="H82" s="428"/>
      <c r="I82" s="155" t="s">
        <v>236</v>
      </c>
      <c r="J82" s="156">
        <v>0</v>
      </c>
      <c r="K82" s="157" t="s">
        <v>31</v>
      </c>
      <c r="L82" s="156">
        <v>4</v>
      </c>
      <c r="M82" s="155" t="s">
        <v>9</v>
      </c>
      <c r="N82" s="77" t="s">
        <v>248</v>
      </c>
      <c r="O82" s="19"/>
      <c r="AD82" s="224"/>
      <c r="AE82" s="16">
        <f t="shared" si="2"/>
        <v>0</v>
      </c>
    </row>
    <row r="83" spans="2:31" ht="16.5" customHeight="1" x14ac:dyDescent="0.15">
      <c r="B83" s="16">
        <v>78</v>
      </c>
      <c r="C83" s="376">
        <v>27</v>
      </c>
      <c r="D83" s="385"/>
      <c r="E83" s="392" t="s">
        <v>250</v>
      </c>
      <c r="F83" s="392" t="s">
        <v>45</v>
      </c>
      <c r="G83" s="392" t="s">
        <v>252</v>
      </c>
      <c r="H83" s="402" t="s">
        <v>258</v>
      </c>
      <c r="I83" s="160" t="s">
        <v>253</v>
      </c>
      <c r="J83" s="167">
        <v>3</v>
      </c>
      <c r="K83" s="161" t="s">
        <v>31</v>
      </c>
      <c r="L83" s="167">
        <v>0</v>
      </c>
      <c r="M83" s="160" t="s">
        <v>257</v>
      </c>
      <c r="N83" s="159" t="s">
        <v>259</v>
      </c>
      <c r="O83" s="19"/>
      <c r="S83" s="16">
        <v>1</v>
      </c>
      <c r="U83" s="16">
        <v>1</v>
      </c>
      <c r="Y83" s="16">
        <v>1</v>
      </c>
      <c r="AD83" s="224"/>
      <c r="AE83" s="16">
        <f t="shared" si="2"/>
        <v>3</v>
      </c>
    </row>
    <row r="84" spans="2:31" ht="16.5" customHeight="1" x14ac:dyDescent="0.15">
      <c r="B84" s="16">
        <v>79</v>
      </c>
      <c r="C84" s="376"/>
      <c r="D84" s="385"/>
      <c r="E84" s="373"/>
      <c r="F84" s="373"/>
      <c r="G84" s="373"/>
      <c r="H84" s="373"/>
      <c r="I84" s="63" t="s">
        <v>254</v>
      </c>
      <c r="J84" s="64">
        <v>2</v>
      </c>
      <c r="K84" s="53" t="s">
        <v>31</v>
      </c>
      <c r="L84" s="64">
        <v>1</v>
      </c>
      <c r="M84" s="63" t="s">
        <v>257</v>
      </c>
      <c r="N84" s="66" t="s">
        <v>260</v>
      </c>
      <c r="O84" s="19"/>
      <c r="P84" s="16">
        <v>1</v>
      </c>
      <c r="U84" s="16">
        <v>1</v>
      </c>
      <c r="AD84" s="224"/>
      <c r="AE84" s="16">
        <f t="shared" si="2"/>
        <v>2</v>
      </c>
    </row>
    <row r="85" spans="2:31" ht="16.5" customHeight="1" x14ac:dyDescent="0.15">
      <c r="B85" s="16">
        <v>80</v>
      </c>
      <c r="C85" s="376"/>
      <c r="D85" s="385"/>
      <c r="E85" s="373"/>
      <c r="F85" s="373"/>
      <c r="G85" s="373"/>
      <c r="H85" s="373"/>
      <c r="I85" s="63" t="s">
        <v>255</v>
      </c>
      <c r="J85" s="64">
        <v>4</v>
      </c>
      <c r="K85" s="53" t="s">
        <v>31</v>
      </c>
      <c r="L85" s="64">
        <v>0</v>
      </c>
      <c r="M85" s="63" t="s">
        <v>36</v>
      </c>
      <c r="N85" s="66" t="s">
        <v>261</v>
      </c>
      <c r="O85" s="19">
        <v>1</v>
      </c>
      <c r="P85" s="16">
        <v>1</v>
      </c>
      <c r="U85" s="16">
        <v>1</v>
      </c>
      <c r="AC85" s="16">
        <v>1</v>
      </c>
      <c r="AD85" s="224"/>
      <c r="AE85" s="16">
        <f t="shared" si="2"/>
        <v>4</v>
      </c>
    </row>
    <row r="86" spans="2:31" ht="16.5" customHeight="1" thickBot="1" x14ac:dyDescent="0.2">
      <c r="B86" s="16">
        <v>81</v>
      </c>
      <c r="C86" s="376"/>
      <c r="D86" s="386"/>
      <c r="E86" s="391"/>
      <c r="F86" s="391"/>
      <c r="G86" s="391"/>
      <c r="H86" s="391"/>
      <c r="I86" s="168" t="s">
        <v>256</v>
      </c>
      <c r="J86" s="169">
        <v>7</v>
      </c>
      <c r="K86" s="170" t="s">
        <v>31</v>
      </c>
      <c r="L86" s="169">
        <v>0</v>
      </c>
      <c r="M86" s="168" t="s">
        <v>257</v>
      </c>
      <c r="N86" s="171" t="s">
        <v>262</v>
      </c>
      <c r="O86" s="19"/>
      <c r="S86" s="16">
        <v>2</v>
      </c>
      <c r="U86" s="16">
        <v>2</v>
      </c>
      <c r="V86" s="16">
        <v>1</v>
      </c>
      <c r="AC86" s="16">
        <v>2</v>
      </c>
      <c r="AD86" s="224"/>
      <c r="AE86" s="16">
        <f t="shared" si="2"/>
        <v>7</v>
      </c>
    </row>
    <row r="87" spans="2:31" ht="16.5" customHeight="1" thickTop="1" x14ac:dyDescent="0.15">
      <c r="B87" s="377">
        <v>82</v>
      </c>
      <c r="C87" s="376">
        <v>28</v>
      </c>
      <c r="D87" s="384" t="s">
        <v>289</v>
      </c>
      <c r="E87" s="401" t="s">
        <v>264</v>
      </c>
      <c r="F87" s="401" t="s">
        <v>263</v>
      </c>
      <c r="G87" s="493" t="s">
        <v>906</v>
      </c>
      <c r="H87" s="491" t="s">
        <v>267</v>
      </c>
      <c r="I87" s="462" t="s">
        <v>266</v>
      </c>
      <c r="J87" s="164">
        <v>2</v>
      </c>
      <c r="K87" s="172" t="s">
        <v>31</v>
      </c>
      <c r="L87" s="164">
        <v>2</v>
      </c>
      <c r="M87" s="462" t="s">
        <v>269</v>
      </c>
      <c r="N87" s="489" t="s">
        <v>548</v>
      </c>
      <c r="O87" s="19"/>
      <c r="T87" s="16">
        <v>1</v>
      </c>
      <c r="U87" s="16">
        <v>1</v>
      </c>
      <c r="AD87" s="224"/>
      <c r="AE87" s="16">
        <f t="shared" si="2"/>
        <v>2</v>
      </c>
    </row>
    <row r="88" spans="2:31" ht="16.5" customHeight="1" x14ac:dyDescent="0.15">
      <c r="B88" s="377"/>
      <c r="C88" s="376"/>
      <c r="D88" s="385"/>
      <c r="E88" s="398"/>
      <c r="F88" s="398"/>
      <c r="G88" s="494"/>
      <c r="H88" s="406"/>
      <c r="I88" s="480"/>
      <c r="J88" s="326">
        <v>8</v>
      </c>
      <c r="K88" s="80" t="s">
        <v>148</v>
      </c>
      <c r="L88" s="327">
        <v>7</v>
      </c>
      <c r="M88" s="480"/>
      <c r="N88" s="490"/>
      <c r="O88" s="19"/>
      <c r="AD88" s="224"/>
      <c r="AE88" s="16">
        <f t="shared" si="2"/>
        <v>0</v>
      </c>
    </row>
    <row r="89" spans="2:31" ht="16.5" customHeight="1" x14ac:dyDescent="0.15">
      <c r="B89" s="16">
        <v>83</v>
      </c>
      <c r="C89" s="376"/>
      <c r="D89" s="385"/>
      <c r="E89" s="428"/>
      <c r="F89" s="428"/>
      <c r="G89" s="495"/>
      <c r="H89" s="492"/>
      <c r="I89" s="87" t="s">
        <v>268</v>
      </c>
      <c r="J89" s="173">
        <v>1</v>
      </c>
      <c r="K89" s="89" t="s">
        <v>31</v>
      </c>
      <c r="L89" s="174">
        <v>0</v>
      </c>
      <c r="M89" s="87" t="s">
        <v>36</v>
      </c>
      <c r="N89" s="77" t="s">
        <v>22</v>
      </c>
      <c r="O89" s="19"/>
      <c r="U89" s="16">
        <v>1</v>
      </c>
      <c r="AD89" s="224"/>
      <c r="AE89" s="16">
        <f t="shared" si="2"/>
        <v>1</v>
      </c>
    </row>
    <row r="90" spans="2:31" ht="31.5" x14ac:dyDescent="0.15">
      <c r="B90" s="16">
        <v>84</v>
      </c>
      <c r="C90" s="18">
        <v>29</v>
      </c>
      <c r="D90" s="385"/>
      <c r="E90" s="175" t="s">
        <v>271</v>
      </c>
      <c r="F90" s="175" t="s">
        <v>263</v>
      </c>
      <c r="G90" s="175" t="s">
        <v>907</v>
      </c>
      <c r="H90" s="180" t="s">
        <v>273</v>
      </c>
      <c r="I90" s="176" t="s">
        <v>272</v>
      </c>
      <c r="J90" s="177">
        <v>1</v>
      </c>
      <c r="K90" s="178" t="s">
        <v>31</v>
      </c>
      <c r="L90" s="177">
        <v>2</v>
      </c>
      <c r="M90" s="176" t="s">
        <v>9</v>
      </c>
      <c r="N90" s="179" t="s">
        <v>23</v>
      </c>
      <c r="O90" s="19"/>
      <c r="W90" s="16">
        <v>1</v>
      </c>
      <c r="AD90" s="224"/>
      <c r="AE90" s="16">
        <f t="shared" si="2"/>
        <v>1</v>
      </c>
    </row>
    <row r="91" spans="2:31" ht="16.5" customHeight="1" x14ac:dyDescent="0.15">
      <c r="B91" s="16">
        <v>85</v>
      </c>
      <c r="C91" s="376">
        <v>30</v>
      </c>
      <c r="D91" s="385"/>
      <c r="E91" s="387" t="s">
        <v>274</v>
      </c>
      <c r="F91" s="387" t="s">
        <v>275</v>
      </c>
      <c r="G91" s="387" t="s">
        <v>276</v>
      </c>
      <c r="H91" s="387" t="s">
        <v>277</v>
      </c>
      <c r="I91" s="59" t="s">
        <v>278</v>
      </c>
      <c r="J91" s="60">
        <v>0</v>
      </c>
      <c r="K91" s="61" t="s">
        <v>31</v>
      </c>
      <c r="L91" s="60">
        <v>1</v>
      </c>
      <c r="M91" s="59" t="s">
        <v>9</v>
      </c>
      <c r="N91" s="62" t="s">
        <v>39</v>
      </c>
      <c r="O91" s="19"/>
      <c r="AD91" s="224"/>
      <c r="AE91" s="16">
        <f t="shared" si="2"/>
        <v>0</v>
      </c>
    </row>
    <row r="92" spans="2:31" ht="16.5" customHeight="1" x14ac:dyDescent="0.15">
      <c r="B92" s="16">
        <v>86</v>
      </c>
      <c r="C92" s="376"/>
      <c r="D92" s="385"/>
      <c r="E92" s="388"/>
      <c r="F92" s="388"/>
      <c r="G92" s="388"/>
      <c r="H92" s="388"/>
      <c r="I92" s="22" t="s">
        <v>279</v>
      </c>
      <c r="J92" s="23">
        <v>1</v>
      </c>
      <c r="K92" s="24" t="s">
        <v>31</v>
      </c>
      <c r="L92" s="23">
        <v>1</v>
      </c>
      <c r="M92" s="22" t="s">
        <v>282</v>
      </c>
      <c r="N92" s="25" t="s">
        <v>283</v>
      </c>
      <c r="O92" s="19"/>
      <c r="U92" s="16">
        <v>1</v>
      </c>
      <c r="AD92" s="224"/>
      <c r="AE92" s="16">
        <f t="shared" si="2"/>
        <v>1</v>
      </c>
    </row>
    <row r="93" spans="2:31" ht="16.5" customHeight="1" x14ac:dyDescent="0.15">
      <c r="B93" s="16">
        <v>87</v>
      </c>
      <c r="C93" s="376"/>
      <c r="D93" s="385"/>
      <c r="E93" s="388"/>
      <c r="F93" s="388"/>
      <c r="G93" s="388"/>
      <c r="H93" s="388"/>
      <c r="I93" s="22" t="s">
        <v>280</v>
      </c>
      <c r="J93" s="23">
        <v>0</v>
      </c>
      <c r="K93" s="24" t="s">
        <v>31</v>
      </c>
      <c r="L93" s="23">
        <v>0</v>
      </c>
      <c r="M93" s="22" t="s">
        <v>10</v>
      </c>
      <c r="N93" s="25" t="s">
        <v>39</v>
      </c>
      <c r="O93" s="19"/>
      <c r="AD93" s="224"/>
      <c r="AE93" s="16">
        <f t="shared" si="2"/>
        <v>0</v>
      </c>
    </row>
    <row r="94" spans="2:31" ht="16.5" customHeight="1" x14ac:dyDescent="0.15">
      <c r="B94" s="16">
        <v>88</v>
      </c>
      <c r="C94" s="376"/>
      <c r="D94" s="385"/>
      <c r="E94" s="389"/>
      <c r="F94" s="389"/>
      <c r="G94" s="389"/>
      <c r="H94" s="389"/>
      <c r="I94" s="108" t="s">
        <v>281</v>
      </c>
      <c r="J94" s="109">
        <v>7</v>
      </c>
      <c r="K94" s="110" t="s">
        <v>31</v>
      </c>
      <c r="L94" s="109">
        <v>0</v>
      </c>
      <c r="M94" s="108" t="s">
        <v>36</v>
      </c>
      <c r="N94" s="111" t="s">
        <v>284</v>
      </c>
      <c r="O94" s="19">
        <v>1</v>
      </c>
      <c r="Q94" s="16">
        <v>2</v>
      </c>
      <c r="U94" s="16">
        <v>3</v>
      </c>
      <c r="V94" s="16">
        <v>1</v>
      </c>
      <c r="AD94" s="224"/>
      <c r="AE94" s="16">
        <f t="shared" si="2"/>
        <v>7</v>
      </c>
    </row>
    <row r="95" spans="2:31" ht="16.5" customHeight="1" x14ac:dyDescent="0.15">
      <c r="B95" s="16">
        <v>89</v>
      </c>
      <c r="C95" s="376">
        <v>31</v>
      </c>
      <c r="D95" s="385"/>
      <c r="E95" s="387" t="s">
        <v>286</v>
      </c>
      <c r="F95" s="387" t="s">
        <v>35</v>
      </c>
      <c r="G95" s="387" t="s">
        <v>287</v>
      </c>
      <c r="H95" s="387" t="s">
        <v>288</v>
      </c>
      <c r="I95" s="158" t="s">
        <v>285</v>
      </c>
      <c r="J95" s="2">
        <v>0</v>
      </c>
      <c r="K95" s="162" t="s">
        <v>31</v>
      </c>
      <c r="L95" s="2">
        <v>0</v>
      </c>
      <c r="M95" s="158" t="s">
        <v>10</v>
      </c>
      <c r="N95" s="163" t="s">
        <v>39</v>
      </c>
      <c r="O95" s="19"/>
      <c r="AD95" s="224"/>
      <c r="AE95" s="16">
        <f t="shared" si="2"/>
        <v>0</v>
      </c>
    </row>
    <row r="96" spans="2:31" ht="16.5" customHeight="1" x14ac:dyDescent="0.15">
      <c r="B96" s="16">
        <v>90</v>
      </c>
      <c r="C96" s="376"/>
      <c r="D96" s="385"/>
      <c r="E96" s="388"/>
      <c r="F96" s="388"/>
      <c r="G96" s="388"/>
      <c r="H96" s="388"/>
      <c r="I96" s="33" t="s">
        <v>285</v>
      </c>
      <c r="J96" s="34">
        <v>1</v>
      </c>
      <c r="K96" s="35" t="s">
        <v>31</v>
      </c>
      <c r="L96" s="34">
        <v>0</v>
      </c>
      <c r="M96" s="33" t="s">
        <v>291</v>
      </c>
      <c r="N96" s="25" t="s">
        <v>292</v>
      </c>
      <c r="O96" s="19"/>
      <c r="T96" s="16">
        <v>1</v>
      </c>
      <c r="AD96" s="224"/>
      <c r="AE96" s="16">
        <f t="shared" si="2"/>
        <v>1</v>
      </c>
    </row>
    <row r="97" spans="2:31" ht="16.5" customHeight="1" x14ac:dyDescent="0.15">
      <c r="B97" s="16">
        <v>91</v>
      </c>
      <c r="C97" s="376"/>
      <c r="D97" s="385"/>
      <c r="E97" s="388"/>
      <c r="F97" s="388"/>
      <c r="G97" s="388"/>
      <c r="H97" s="388"/>
      <c r="I97" s="36" t="s">
        <v>285</v>
      </c>
      <c r="J97" s="37">
        <v>0</v>
      </c>
      <c r="K97" s="38" t="s">
        <v>31</v>
      </c>
      <c r="L97" s="37">
        <v>2</v>
      </c>
      <c r="M97" s="36" t="s">
        <v>290</v>
      </c>
      <c r="N97" s="25" t="s">
        <v>39</v>
      </c>
      <c r="O97" s="19"/>
      <c r="AD97" s="224"/>
      <c r="AE97" s="16">
        <f t="shared" si="2"/>
        <v>0</v>
      </c>
    </row>
    <row r="98" spans="2:31" ht="16.5" customHeight="1" x14ac:dyDescent="0.15">
      <c r="B98" s="16">
        <v>92</v>
      </c>
      <c r="C98" s="376"/>
      <c r="D98" s="385"/>
      <c r="E98" s="388"/>
      <c r="F98" s="388"/>
      <c r="G98" s="388"/>
      <c r="H98" s="388"/>
      <c r="I98" s="33" t="s">
        <v>285</v>
      </c>
      <c r="J98" s="34">
        <v>3</v>
      </c>
      <c r="K98" s="35" t="s">
        <v>31</v>
      </c>
      <c r="L98" s="34">
        <v>1</v>
      </c>
      <c r="M98" s="33" t="s">
        <v>291</v>
      </c>
      <c r="N98" s="25" t="s">
        <v>293</v>
      </c>
      <c r="O98" s="19"/>
      <c r="S98" s="16">
        <v>2</v>
      </c>
      <c r="U98" s="16">
        <v>1</v>
      </c>
      <c r="AD98" s="224"/>
      <c r="AE98" s="16">
        <f t="shared" si="2"/>
        <v>3</v>
      </c>
    </row>
    <row r="99" spans="2:31" ht="16.5" customHeight="1" x14ac:dyDescent="0.15">
      <c r="B99" s="16">
        <v>93</v>
      </c>
      <c r="C99" s="376"/>
      <c r="D99" s="385"/>
      <c r="E99" s="388"/>
      <c r="F99" s="388"/>
      <c r="G99" s="388"/>
      <c r="H99" s="388"/>
      <c r="I99" s="36" t="s">
        <v>285</v>
      </c>
      <c r="J99" s="37">
        <v>0</v>
      </c>
      <c r="K99" s="38" t="s">
        <v>31</v>
      </c>
      <c r="L99" s="37">
        <v>2</v>
      </c>
      <c r="M99" s="36" t="s">
        <v>9</v>
      </c>
      <c r="N99" s="25" t="s">
        <v>39</v>
      </c>
      <c r="O99" s="19"/>
      <c r="AD99" s="224"/>
      <c r="AE99" s="16">
        <f t="shared" si="2"/>
        <v>0</v>
      </c>
    </row>
    <row r="100" spans="2:31" ht="16.5" customHeight="1" thickBot="1" x14ac:dyDescent="0.2">
      <c r="B100" s="16">
        <v>94</v>
      </c>
      <c r="C100" s="376"/>
      <c r="D100" s="386"/>
      <c r="E100" s="400"/>
      <c r="F100" s="400"/>
      <c r="G100" s="400"/>
      <c r="H100" s="400"/>
      <c r="I100" s="154" t="s">
        <v>285</v>
      </c>
      <c r="J100" s="152">
        <v>2</v>
      </c>
      <c r="K100" s="153" t="s">
        <v>31</v>
      </c>
      <c r="L100" s="152">
        <v>0</v>
      </c>
      <c r="M100" s="154" t="s">
        <v>36</v>
      </c>
      <c r="N100" s="29" t="s">
        <v>270</v>
      </c>
      <c r="O100" s="19"/>
      <c r="T100" s="16">
        <v>1</v>
      </c>
      <c r="U100" s="16">
        <v>1</v>
      </c>
      <c r="AD100" s="224"/>
      <c r="AE100" s="16">
        <f t="shared" si="2"/>
        <v>2</v>
      </c>
    </row>
    <row r="101" spans="2:31" ht="16.5" customHeight="1" thickTop="1" x14ac:dyDescent="0.15">
      <c r="B101" s="16">
        <v>95</v>
      </c>
      <c r="C101" s="376">
        <v>32</v>
      </c>
      <c r="D101" s="384" t="s">
        <v>303</v>
      </c>
      <c r="E101" s="401" t="s">
        <v>297</v>
      </c>
      <c r="F101" s="401" t="s">
        <v>45</v>
      </c>
      <c r="G101" s="401" t="s">
        <v>298</v>
      </c>
      <c r="H101" s="401" t="s">
        <v>299</v>
      </c>
      <c r="I101" s="165" t="s">
        <v>295</v>
      </c>
      <c r="J101" s="164">
        <v>1</v>
      </c>
      <c r="K101" s="86" t="s">
        <v>31</v>
      </c>
      <c r="L101" s="164">
        <v>0</v>
      </c>
      <c r="M101" s="165" t="s">
        <v>300</v>
      </c>
      <c r="N101" s="166" t="s">
        <v>301</v>
      </c>
      <c r="O101" s="19"/>
      <c r="U101" s="16">
        <v>1</v>
      </c>
      <c r="AD101" s="224"/>
      <c r="AE101" s="16">
        <f t="shared" si="2"/>
        <v>1</v>
      </c>
    </row>
    <row r="102" spans="2:31" ht="16.5" customHeight="1" x14ac:dyDescent="0.15">
      <c r="B102" s="16">
        <v>96</v>
      </c>
      <c r="C102" s="376"/>
      <c r="D102" s="385"/>
      <c r="E102" s="398"/>
      <c r="F102" s="398"/>
      <c r="G102" s="398"/>
      <c r="H102" s="398"/>
      <c r="I102" s="102" t="s">
        <v>296</v>
      </c>
      <c r="J102" s="103">
        <v>6</v>
      </c>
      <c r="K102" s="104" t="s">
        <v>294</v>
      </c>
      <c r="L102" s="103">
        <v>0</v>
      </c>
      <c r="M102" s="102" t="s">
        <v>36</v>
      </c>
      <c r="N102" s="98" t="s">
        <v>302</v>
      </c>
      <c r="O102" s="19"/>
      <c r="Q102" s="16">
        <v>1</v>
      </c>
      <c r="S102" s="16">
        <v>1</v>
      </c>
      <c r="T102" s="16">
        <v>1</v>
      </c>
      <c r="U102" s="16">
        <v>1</v>
      </c>
      <c r="W102" s="16">
        <v>1</v>
      </c>
      <c r="AC102" s="16">
        <v>1</v>
      </c>
      <c r="AD102" s="224"/>
      <c r="AE102" s="16">
        <f t="shared" si="2"/>
        <v>6</v>
      </c>
    </row>
    <row r="103" spans="2:31" ht="16.5" customHeight="1" x14ac:dyDescent="0.15">
      <c r="B103" s="16">
        <v>97</v>
      </c>
      <c r="C103" s="18">
        <v>33</v>
      </c>
      <c r="D103" s="385"/>
      <c r="E103" s="175" t="s">
        <v>304</v>
      </c>
      <c r="F103" s="175" t="s">
        <v>305</v>
      </c>
      <c r="G103" s="175" t="s">
        <v>306</v>
      </c>
      <c r="H103" s="175" t="s">
        <v>299</v>
      </c>
      <c r="I103" s="186" t="s">
        <v>307</v>
      </c>
      <c r="J103" s="187">
        <v>4</v>
      </c>
      <c r="K103" s="188" t="s">
        <v>294</v>
      </c>
      <c r="L103" s="187">
        <v>0</v>
      </c>
      <c r="M103" s="186" t="s">
        <v>36</v>
      </c>
      <c r="N103" s="179" t="s">
        <v>308</v>
      </c>
      <c r="O103" s="19"/>
      <c r="S103" s="16">
        <v>1</v>
      </c>
      <c r="U103" s="16">
        <v>2</v>
      </c>
      <c r="W103" s="16">
        <v>1</v>
      </c>
      <c r="AD103" s="224"/>
      <c r="AE103" s="16">
        <f t="shared" si="2"/>
        <v>4</v>
      </c>
    </row>
    <row r="104" spans="2:31" ht="16.5" customHeight="1" x14ac:dyDescent="0.15">
      <c r="B104" s="16">
        <v>98</v>
      </c>
      <c r="C104" s="376">
        <v>34</v>
      </c>
      <c r="D104" s="385"/>
      <c r="E104" s="398" t="s">
        <v>309</v>
      </c>
      <c r="F104" s="398" t="s">
        <v>310</v>
      </c>
      <c r="G104" s="398" t="s">
        <v>311</v>
      </c>
      <c r="H104" s="406" t="s">
        <v>328</v>
      </c>
      <c r="I104" s="131" t="s">
        <v>312</v>
      </c>
      <c r="J104" s="132">
        <v>6</v>
      </c>
      <c r="K104" s="185" t="s">
        <v>294</v>
      </c>
      <c r="L104" s="132">
        <v>0</v>
      </c>
      <c r="M104" s="131" t="s">
        <v>314</v>
      </c>
      <c r="N104" s="130" t="s">
        <v>315</v>
      </c>
      <c r="O104" s="19"/>
      <c r="T104" s="16">
        <v>1</v>
      </c>
      <c r="W104" s="16">
        <v>3</v>
      </c>
      <c r="Y104" s="16">
        <v>1</v>
      </c>
      <c r="AC104" s="16">
        <v>1</v>
      </c>
      <c r="AD104" s="224"/>
      <c r="AE104" s="16">
        <f t="shared" si="2"/>
        <v>6</v>
      </c>
    </row>
    <row r="105" spans="2:31" ht="16.5" customHeight="1" thickBot="1" x14ac:dyDescent="0.2">
      <c r="B105" s="16">
        <v>99</v>
      </c>
      <c r="C105" s="376"/>
      <c r="D105" s="386"/>
      <c r="E105" s="379"/>
      <c r="F105" s="379"/>
      <c r="G105" s="379"/>
      <c r="H105" s="379"/>
      <c r="I105" s="182" t="s">
        <v>313</v>
      </c>
      <c r="J105" s="183">
        <v>0</v>
      </c>
      <c r="K105" s="184" t="s">
        <v>294</v>
      </c>
      <c r="L105" s="183">
        <v>1</v>
      </c>
      <c r="M105" s="182" t="s">
        <v>9</v>
      </c>
      <c r="N105" s="54" t="s">
        <v>39</v>
      </c>
      <c r="O105" s="19"/>
      <c r="AD105" s="224"/>
      <c r="AE105" s="16">
        <f t="shared" si="2"/>
        <v>0</v>
      </c>
    </row>
    <row r="106" spans="2:31" ht="16.5" customHeight="1" thickTop="1" x14ac:dyDescent="0.15">
      <c r="B106" s="16">
        <v>100</v>
      </c>
      <c r="C106" s="376">
        <v>35</v>
      </c>
      <c r="D106" s="384" t="s">
        <v>316</v>
      </c>
      <c r="E106" s="372" t="s">
        <v>317</v>
      </c>
      <c r="F106" s="372" t="s">
        <v>35</v>
      </c>
      <c r="G106" s="372" t="s">
        <v>318</v>
      </c>
      <c r="H106" s="370" t="s">
        <v>324</v>
      </c>
      <c r="I106" s="195" t="s">
        <v>319</v>
      </c>
      <c r="J106" s="196">
        <v>1</v>
      </c>
      <c r="K106" s="197" t="s">
        <v>294</v>
      </c>
      <c r="L106" s="196">
        <v>2</v>
      </c>
      <c r="M106" s="195" t="s">
        <v>322</v>
      </c>
      <c r="N106" s="198" t="s">
        <v>22</v>
      </c>
      <c r="O106" s="19"/>
      <c r="U106" s="16">
        <v>1</v>
      </c>
      <c r="AD106" s="224"/>
      <c r="AE106" s="16">
        <f t="shared" si="2"/>
        <v>1</v>
      </c>
    </row>
    <row r="107" spans="2:31" ht="16.5" customHeight="1" x14ac:dyDescent="0.15">
      <c r="B107" s="16">
        <v>101</v>
      </c>
      <c r="C107" s="376"/>
      <c r="D107" s="385"/>
      <c r="E107" s="373"/>
      <c r="F107" s="373"/>
      <c r="G107" s="373"/>
      <c r="H107" s="373"/>
      <c r="I107" s="63" t="s">
        <v>320</v>
      </c>
      <c r="J107" s="64">
        <v>7</v>
      </c>
      <c r="K107" s="65" t="s">
        <v>31</v>
      </c>
      <c r="L107" s="64">
        <v>0</v>
      </c>
      <c r="M107" s="63" t="s">
        <v>36</v>
      </c>
      <c r="N107" s="66" t="s">
        <v>325</v>
      </c>
      <c r="O107" s="19"/>
      <c r="Q107" s="16">
        <v>1</v>
      </c>
      <c r="S107" s="16">
        <v>1</v>
      </c>
      <c r="T107" s="16">
        <v>1</v>
      </c>
      <c r="U107" s="16">
        <v>3</v>
      </c>
      <c r="W107" s="16">
        <v>1</v>
      </c>
      <c r="AD107" s="224"/>
      <c r="AE107" s="16">
        <f t="shared" si="2"/>
        <v>7</v>
      </c>
    </row>
    <row r="108" spans="2:31" ht="16.5" customHeight="1" x14ac:dyDescent="0.15">
      <c r="B108" s="16">
        <v>102</v>
      </c>
      <c r="C108" s="376"/>
      <c r="D108" s="385"/>
      <c r="E108" s="373"/>
      <c r="F108" s="373"/>
      <c r="G108" s="373"/>
      <c r="H108" s="373"/>
      <c r="I108" s="63" t="s">
        <v>52</v>
      </c>
      <c r="J108" s="64">
        <v>4</v>
      </c>
      <c r="K108" s="65" t="s">
        <v>31</v>
      </c>
      <c r="L108" s="64">
        <v>2</v>
      </c>
      <c r="M108" s="63" t="s">
        <v>323</v>
      </c>
      <c r="N108" s="66" t="s">
        <v>326</v>
      </c>
      <c r="O108" s="19"/>
      <c r="U108" s="16">
        <v>4</v>
      </c>
      <c r="AD108" s="224"/>
      <c r="AE108" s="16">
        <f t="shared" si="2"/>
        <v>4</v>
      </c>
    </row>
    <row r="109" spans="2:31" ht="16.5" customHeight="1" x14ac:dyDescent="0.15">
      <c r="B109" s="16">
        <v>103</v>
      </c>
      <c r="C109" s="376"/>
      <c r="D109" s="385"/>
      <c r="E109" s="373"/>
      <c r="F109" s="373"/>
      <c r="G109" s="373"/>
      <c r="H109" s="373"/>
      <c r="I109" s="112" t="s">
        <v>105</v>
      </c>
      <c r="J109" s="113">
        <v>0</v>
      </c>
      <c r="K109" s="114" t="s">
        <v>31</v>
      </c>
      <c r="L109" s="113">
        <v>2</v>
      </c>
      <c r="M109" s="112" t="s">
        <v>322</v>
      </c>
      <c r="N109" s="66" t="s">
        <v>327</v>
      </c>
      <c r="O109" s="19"/>
      <c r="AD109" s="224"/>
      <c r="AE109" s="16">
        <f t="shared" si="2"/>
        <v>0</v>
      </c>
    </row>
    <row r="110" spans="2:31" ht="16.5" customHeight="1" x14ac:dyDescent="0.15">
      <c r="B110" s="16">
        <v>104</v>
      </c>
      <c r="C110" s="376"/>
      <c r="D110" s="385"/>
      <c r="E110" s="374"/>
      <c r="F110" s="374"/>
      <c r="G110" s="374"/>
      <c r="H110" s="374"/>
      <c r="I110" s="112" t="s">
        <v>321</v>
      </c>
      <c r="J110" s="113">
        <v>1</v>
      </c>
      <c r="K110" s="114" t="s">
        <v>31</v>
      </c>
      <c r="L110" s="113">
        <v>4</v>
      </c>
      <c r="M110" s="112" t="s">
        <v>9</v>
      </c>
      <c r="N110" s="66" t="s">
        <v>20</v>
      </c>
      <c r="O110" s="19"/>
      <c r="S110" s="16">
        <v>1</v>
      </c>
      <c r="AD110" s="224"/>
      <c r="AE110" s="16">
        <f t="shared" si="2"/>
        <v>1</v>
      </c>
    </row>
    <row r="111" spans="2:31" ht="16.5" customHeight="1" x14ac:dyDescent="0.15">
      <c r="B111" s="16">
        <v>105</v>
      </c>
      <c r="C111" s="376">
        <v>36</v>
      </c>
      <c r="D111" s="385"/>
      <c r="E111" s="390" t="s">
        <v>330</v>
      </c>
      <c r="F111" s="390" t="s">
        <v>45</v>
      </c>
      <c r="G111" s="390" t="s">
        <v>227</v>
      </c>
      <c r="H111" s="429" t="s">
        <v>341</v>
      </c>
      <c r="I111" s="189" t="s">
        <v>332</v>
      </c>
      <c r="J111" s="190">
        <v>0</v>
      </c>
      <c r="K111" s="191" t="s">
        <v>31</v>
      </c>
      <c r="L111" s="190">
        <v>0</v>
      </c>
      <c r="M111" s="189" t="s">
        <v>10</v>
      </c>
      <c r="N111" s="66" t="s">
        <v>39</v>
      </c>
      <c r="O111" s="19"/>
      <c r="AD111" s="224"/>
      <c r="AE111" s="16">
        <f t="shared" si="2"/>
        <v>0</v>
      </c>
    </row>
    <row r="112" spans="2:31" ht="16.5" customHeight="1" x14ac:dyDescent="0.15">
      <c r="B112" s="16">
        <v>106</v>
      </c>
      <c r="C112" s="376"/>
      <c r="D112" s="385"/>
      <c r="E112" s="373"/>
      <c r="F112" s="373"/>
      <c r="G112" s="373"/>
      <c r="H112" s="373"/>
      <c r="I112" s="112" t="s">
        <v>331</v>
      </c>
      <c r="J112" s="113">
        <v>0</v>
      </c>
      <c r="K112" s="114" t="s">
        <v>31</v>
      </c>
      <c r="L112" s="113">
        <v>2</v>
      </c>
      <c r="M112" s="112" t="s">
        <v>9</v>
      </c>
      <c r="N112" s="66" t="s">
        <v>39</v>
      </c>
      <c r="O112" s="19"/>
      <c r="AD112" s="224"/>
      <c r="AE112" s="16">
        <f t="shared" si="2"/>
        <v>0</v>
      </c>
    </row>
    <row r="113" spans="2:31" ht="16.5" customHeight="1" x14ac:dyDescent="0.15">
      <c r="B113" s="16">
        <v>107</v>
      </c>
      <c r="C113" s="376"/>
      <c r="D113" s="385"/>
      <c r="E113" s="373"/>
      <c r="F113" s="373"/>
      <c r="G113" s="373"/>
      <c r="H113" s="373"/>
      <c r="I113" s="63" t="s">
        <v>329</v>
      </c>
      <c r="J113" s="64">
        <v>6</v>
      </c>
      <c r="K113" s="65" t="s">
        <v>31</v>
      </c>
      <c r="L113" s="64">
        <v>0</v>
      </c>
      <c r="M113" s="63" t="s">
        <v>336</v>
      </c>
      <c r="N113" s="66" t="s">
        <v>337</v>
      </c>
      <c r="O113" s="19"/>
      <c r="U113" s="16">
        <v>3</v>
      </c>
      <c r="W113" s="16">
        <v>2</v>
      </c>
      <c r="Y113" s="16">
        <v>1</v>
      </c>
      <c r="AD113" s="224"/>
      <c r="AE113" s="16">
        <f t="shared" si="2"/>
        <v>6</v>
      </c>
    </row>
    <row r="114" spans="2:31" ht="16.5" customHeight="1" x14ac:dyDescent="0.15">
      <c r="B114" s="16">
        <v>108</v>
      </c>
      <c r="C114" s="376"/>
      <c r="D114" s="385"/>
      <c r="E114" s="373"/>
      <c r="F114" s="373"/>
      <c r="G114" s="373"/>
      <c r="H114" s="373"/>
      <c r="I114" s="63" t="s">
        <v>333</v>
      </c>
      <c r="J114" s="64">
        <v>3</v>
      </c>
      <c r="K114" s="65" t="s">
        <v>31</v>
      </c>
      <c r="L114" s="64">
        <v>2</v>
      </c>
      <c r="M114" s="63" t="s">
        <v>336</v>
      </c>
      <c r="N114" s="66" t="s">
        <v>338</v>
      </c>
      <c r="O114" s="19"/>
      <c r="U114" s="16">
        <v>1</v>
      </c>
      <c r="W114" s="16">
        <v>2</v>
      </c>
      <c r="AD114" s="224"/>
      <c r="AE114" s="16">
        <f t="shared" si="2"/>
        <v>3</v>
      </c>
    </row>
    <row r="115" spans="2:31" ht="16.5" customHeight="1" x14ac:dyDescent="0.15">
      <c r="B115" s="16">
        <v>109</v>
      </c>
      <c r="C115" s="376"/>
      <c r="D115" s="385"/>
      <c r="E115" s="373"/>
      <c r="F115" s="373"/>
      <c r="G115" s="373"/>
      <c r="H115" s="373"/>
      <c r="I115" s="63" t="s">
        <v>334</v>
      </c>
      <c r="J115" s="64">
        <v>2</v>
      </c>
      <c r="K115" s="65" t="s">
        <v>31</v>
      </c>
      <c r="L115" s="64">
        <v>0</v>
      </c>
      <c r="M115" s="63" t="s">
        <v>336</v>
      </c>
      <c r="N115" s="66" t="s">
        <v>339</v>
      </c>
      <c r="O115" s="19">
        <v>1</v>
      </c>
      <c r="Z115" s="16">
        <v>1</v>
      </c>
      <c r="AD115" s="224"/>
      <c r="AE115" s="16">
        <f t="shared" si="2"/>
        <v>2</v>
      </c>
    </row>
    <row r="116" spans="2:31" ht="16.5" customHeight="1" x14ac:dyDescent="0.15">
      <c r="B116" s="16">
        <v>110</v>
      </c>
      <c r="C116" s="376"/>
      <c r="D116" s="385"/>
      <c r="E116" s="375"/>
      <c r="F116" s="375"/>
      <c r="G116" s="375"/>
      <c r="H116" s="375"/>
      <c r="I116" s="192" t="s">
        <v>335</v>
      </c>
      <c r="J116" s="193">
        <v>4</v>
      </c>
      <c r="K116" s="194" t="s">
        <v>31</v>
      </c>
      <c r="L116" s="193">
        <v>0</v>
      </c>
      <c r="M116" s="192" t="s">
        <v>36</v>
      </c>
      <c r="N116" s="75" t="s">
        <v>340</v>
      </c>
      <c r="O116" s="19"/>
      <c r="S116" s="16">
        <v>1</v>
      </c>
      <c r="U116" s="16">
        <v>2</v>
      </c>
      <c r="X116" s="16">
        <v>1</v>
      </c>
      <c r="AD116" s="224"/>
      <c r="AE116" s="16">
        <f t="shared" si="2"/>
        <v>4</v>
      </c>
    </row>
    <row r="117" spans="2:31" ht="16.5" customHeight="1" x14ac:dyDescent="0.15">
      <c r="B117" s="16">
        <v>111</v>
      </c>
      <c r="C117" s="376">
        <v>37</v>
      </c>
      <c r="D117" s="385"/>
      <c r="E117" s="373" t="s">
        <v>250</v>
      </c>
      <c r="F117" s="373" t="s">
        <v>343</v>
      </c>
      <c r="G117" s="373" t="s">
        <v>344</v>
      </c>
      <c r="H117" s="371" t="s">
        <v>345</v>
      </c>
      <c r="I117" s="160" t="s">
        <v>348</v>
      </c>
      <c r="J117" s="167">
        <v>4</v>
      </c>
      <c r="K117" s="199" t="s">
        <v>31</v>
      </c>
      <c r="L117" s="167">
        <v>0</v>
      </c>
      <c r="M117" s="160" t="s">
        <v>352</v>
      </c>
      <c r="N117" s="159" t="s">
        <v>353</v>
      </c>
      <c r="O117" s="19"/>
      <c r="T117" s="16">
        <v>2</v>
      </c>
      <c r="U117" s="16">
        <v>2</v>
      </c>
      <c r="AD117" s="224"/>
      <c r="AE117" s="16">
        <f t="shared" si="2"/>
        <v>4</v>
      </c>
    </row>
    <row r="118" spans="2:31" ht="16.5" customHeight="1" x14ac:dyDescent="0.15">
      <c r="B118" s="16">
        <v>112</v>
      </c>
      <c r="C118" s="376"/>
      <c r="D118" s="385"/>
      <c r="E118" s="373"/>
      <c r="F118" s="373"/>
      <c r="G118" s="373"/>
      <c r="H118" s="373"/>
      <c r="I118" s="63" t="s">
        <v>346</v>
      </c>
      <c r="J118" s="64">
        <v>2</v>
      </c>
      <c r="K118" s="65" t="s">
        <v>31</v>
      </c>
      <c r="L118" s="64">
        <v>1</v>
      </c>
      <c r="M118" s="63" t="s">
        <v>352</v>
      </c>
      <c r="N118" s="66" t="s">
        <v>354</v>
      </c>
      <c r="O118" s="19"/>
      <c r="S118" s="16">
        <v>1</v>
      </c>
      <c r="W118" s="16">
        <v>1</v>
      </c>
      <c r="AD118" s="224"/>
      <c r="AE118" s="16">
        <f t="shared" si="2"/>
        <v>2</v>
      </c>
    </row>
    <row r="119" spans="2:31" ht="16.5" customHeight="1" x14ac:dyDescent="0.15">
      <c r="B119" s="16">
        <v>113</v>
      </c>
      <c r="C119" s="376"/>
      <c r="D119" s="385"/>
      <c r="E119" s="374"/>
      <c r="F119" s="374"/>
      <c r="G119" s="373"/>
      <c r="H119" s="373"/>
      <c r="I119" s="55" t="s">
        <v>349</v>
      </c>
      <c r="J119" s="56">
        <v>5</v>
      </c>
      <c r="K119" s="57" t="s">
        <v>31</v>
      </c>
      <c r="L119" s="56">
        <v>2</v>
      </c>
      <c r="M119" s="55" t="s">
        <v>352</v>
      </c>
      <c r="N119" s="58" t="s">
        <v>355</v>
      </c>
      <c r="O119" s="19"/>
      <c r="S119" s="16">
        <v>3</v>
      </c>
      <c r="U119" s="16">
        <v>2</v>
      </c>
      <c r="AD119" s="224"/>
      <c r="AE119" s="16">
        <f t="shared" si="2"/>
        <v>5</v>
      </c>
    </row>
    <row r="120" spans="2:31" ht="16.5" customHeight="1" x14ac:dyDescent="0.15">
      <c r="B120" s="16">
        <v>114</v>
      </c>
      <c r="C120" s="376">
        <v>38</v>
      </c>
      <c r="D120" s="385"/>
      <c r="E120" s="390" t="s">
        <v>342</v>
      </c>
      <c r="F120" s="390" t="s">
        <v>45</v>
      </c>
      <c r="G120" s="373"/>
      <c r="H120" s="373"/>
      <c r="I120" s="112" t="s">
        <v>350</v>
      </c>
      <c r="J120" s="113">
        <v>0</v>
      </c>
      <c r="K120" s="114" t="s">
        <v>31</v>
      </c>
      <c r="L120" s="113">
        <v>2</v>
      </c>
      <c r="M120" s="112" t="s">
        <v>9</v>
      </c>
      <c r="N120" s="66" t="s">
        <v>39</v>
      </c>
      <c r="O120" s="19"/>
      <c r="AD120" s="224"/>
      <c r="AE120" s="16">
        <f t="shared" si="2"/>
        <v>0</v>
      </c>
    </row>
    <row r="121" spans="2:31" ht="16.5" customHeight="1" x14ac:dyDescent="0.15">
      <c r="B121" s="16">
        <v>115</v>
      </c>
      <c r="C121" s="376"/>
      <c r="D121" s="385"/>
      <c r="E121" s="373"/>
      <c r="F121" s="373"/>
      <c r="G121" s="373"/>
      <c r="H121" s="373"/>
      <c r="I121" s="63" t="s">
        <v>351</v>
      </c>
      <c r="J121" s="64">
        <v>2</v>
      </c>
      <c r="K121" s="65" t="s">
        <v>31</v>
      </c>
      <c r="L121" s="64">
        <v>0</v>
      </c>
      <c r="M121" s="63" t="s">
        <v>352</v>
      </c>
      <c r="N121" s="66" t="s">
        <v>357</v>
      </c>
      <c r="O121" s="19"/>
      <c r="U121" s="16">
        <v>1</v>
      </c>
      <c r="W121" s="16">
        <v>1</v>
      </c>
      <c r="AD121" s="224"/>
      <c r="AE121" s="16">
        <f t="shared" si="2"/>
        <v>2</v>
      </c>
    </row>
    <row r="122" spans="2:31" ht="16.5" customHeight="1" thickBot="1" x14ac:dyDescent="0.2">
      <c r="B122" s="16">
        <v>116</v>
      </c>
      <c r="C122" s="376"/>
      <c r="D122" s="386"/>
      <c r="E122" s="391"/>
      <c r="F122" s="391"/>
      <c r="G122" s="391"/>
      <c r="H122" s="391"/>
      <c r="I122" s="168" t="s">
        <v>347</v>
      </c>
      <c r="J122" s="169">
        <v>1</v>
      </c>
      <c r="K122" s="170" t="s">
        <v>31</v>
      </c>
      <c r="L122" s="169">
        <v>0</v>
      </c>
      <c r="M122" s="168" t="s">
        <v>36</v>
      </c>
      <c r="N122" s="171" t="s">
        <v>356</v>
      </c>
      <c r="O122" s="19"/>
      <c r="U122" s="16">
        <v>1</v>
      </c>
      <c r="AD122" s="224"/>
      <c r="AE122" s="16">
        <f t="shared" si="2"/>
        <v>1</v>
      </c>
    </row>
    <row r="123" spans="2:31" ht="16.5" customHeight="1" thickTop="1" x14ac:dyDescent="0.15">
      <c r="B123" s="16">
        <v>117</v>
      </c>
      <c r="C123" s="376">
        <v>39</v>
      </c>
      <c r="D123" s="384" t="s">
        <v>360</v>
      </c>
      <c r="E123" s="372" t="s">
        <v>359</v>
      </c>
      <c r="F123" s="372" t="s">
        <v>358</v>
      </c>
      <c r="G123" s="372" t="s">
        <v>361</v>
      </c>
      <c r="H123" s="370" t="s">
        <v>362</v>
      </c>
      <c r="I123" s="200" t="s">
        <v>363</v>
      </c>
      <c r="J123" s="201">
        <v>6</v>
      </c>
      <c r="K123" s="202" t="s">
        <v>31</v>
      </c>
      <c r="L123" s="201">
        <v>0</v>
      </c>
      <c r="M123" s="200" t="s">
        <v>367</v>
      </c>
      <c r="N123" s="198" t="s">
        <v>368</v>
      </c>
      <c r="O123" s="19">
        <v>1</v>
      </c>
      <c r="S123" s="16">
        <v>1</v>
      </c>
      <c r="U123" s="16">
        <v>4</v>
      </c>
      <c r="AD123" s="224"/>
      <c r="AE123" s="16">
        <f t="shared" si="2"/>
        <v>6</v>
      </c>
    </row>
    <row r="124" spans="2:31" ht="16.5" customHeight="1" x14ac:dyDescent="0.15">
      <c r="B124" s="16">
        <v>118</v>
      </c>
      <c r="C124" s="376"/>
      <c r="D124" s="385"/>
      <c r="E124" s="373"/>
      <c r="F124" s="373"/>
      <c r="G124" s="373"/>
      <c r="H124" s="373"/>
      <c r="I124" s="63" t="s">
        <v>364</v>
      </c>
      <c r="J124" s="64">
        <v>3</v>
      </c>
      <c r="K124" s="65" t="s">
        <v>31</v>
      </c>
      <c r="L124" s="64">
        <v>2</v>
      </c>
      <c r="M124" s="63" t="s">
        <v>367</v>
      </c>
      <c r="N124" s="66" t="s">
        <v>293</v>
      </c>
      <c r="O124" s="19"/>
      <c r="S124" s="16">
        <v>2</v>
      </c>
      <c r="U124" s="16">
        <v>1</v>
      </c>
      <c r="AD124" s="224"/>
      <c r="AE124" s="16">
        <f t="shared" si="2"/>
        <v>3</v>
      </c>
    </row>
    <row r="125" spans="2:31" ht="16.5" customHeight="1" x14ac:dyDescent="0.15">
      <c r="B125" s="16">
        <v>119</v>
      </c>
      <c r="C125" s="376"/>
      <c r="D125" s="385"/>
      <c r="E125" s="373"/>
      <c r="F125" s="373"/>
      <c r="G125" s="373"/>
      <c r="H125" s="373"/>
      <c r="I125" s="112" t="s">
        <v>365</v>
      </c>
      <c r="J125" s="113">
        <v>0</v>
      </c>
      <c r="K125" s="114" t="s">
        <v>31</v>
      </c>
      <c r="L125" s="113">
        <v>1</v>
      </c>
      <c r="M125" s="112" t="s">
        <v>9</v>
      </c>
      <c r="N125" s="66" t="s">
        <v>39</v>
      </c>
      <c r="O125" s="19"/>
      <c r="AD125" s="224"/>
      <c r="AE125" s="16">
        <f t="shared" si="2"/>
        <v>0</v>
      </c>
    </row>
    <row r="126" spans="2:31" ht="16.5" customHeight="1" x14ac:dyDescent="0.15">
      <c r="B126" s="16">
        <v>120</v>
      </c>
      <c r="C126" s="376"/>
      <c r="D126" s="385"/>
      <c r="E126" s="375"/>
      <c r="F126" s="375"/>
      <c r="G126" s="375"/>
      <c r="H126" s="375"/>
      <c r="I126" s="108" t="s">
        <v>366</v>
      </c>
      <c r="J126" s="109">
        <v>4</v>
      </c>
      <c r="K126" s="110" t="s">
        <v>31</v>
      </c>
      <c r="L126" s="109">
        <v>1</v>
      </c>
      <c r="M126" s="108" t="s">
        <v>36</v>
      </c>
      <c r="N126" s="111" t="s">
        <v>369</v>
      </c>
      <c r="O126" s="19"/>
      <c r="P126" s="16">
        <v>1</v>
      </c>
      <c r="S126" s="16">
        <v>1</v>
      </c>
      <c r="T126" s="16">
        <v>1</v>
      </c>
      <c r="U126" s="16">
        <v>1</v>
      </c>
      <c r="AD126" s="224"/>
      <c r="AE126" s="16">
        <f t="shared" si="2"/>
        <v>4</v>
      </c>
    </row>
    <row r="127" spans="2:31" ht="16.5" customHeight="1" x14ac:dyDescent="0.15">
      <c r="B127" s="16">
        <v>121</v>
      </c>
      <c r="C127" s="376">
        <v>40</v>
      </c>
      <c r="D127" s="385"/>
      <c r="E127" s="387" t="s">
        <v>370</v>
      </c>
      <c r="F127" s="387" t="s">
        <v>45</v>
      </c>
      <c r="G127" s="387" t="s">
        <v>371</v>
      </c>
      <c r="H127" s="387" t="s">
        <v>372</v>
      </c>
      <c r="I127" s="151" t="s">
        <v>373</v>
      </c>
      <c r="J127" s="149">
        <v>4</v>
      </c>
      <c r="K127" s="203" t="s">
        <v>31</v>
      </c>
      <c r="L127" s="149">
        <v>0</v>
      </c>
      <c r="M127" s="151" t="s">
        <v>36</v>
      </c>
      <c r="N127" s="144" t="s">
        <v>380</v>
      </c>
      <c r="O127" s="19"/>
      <c r="S127" s="16">
        <v>1</v>
      </c>
      <c r="T127" s="16">
        <v>1</v>
      </c>
      <c r="U127" s="16">
        <v>1</v>
      </c>
      <c r="W127" s="16">
        <v>1</v>
      </c>
      <c r="AD127" s="224"/>
      <c r="AE127" s="16">
        <f t="shared" si="2"/>
        <v>4</v>
      </c>
    </row>
    <row r="128" spans="2:31" ht="16.5" customHeight="1" x14ac:dyDescent="0.15">
      <c r="B128" s="16">
        <v>122</v>
      </c>
      <c r="C128" s="376"/>
      <c r="D128" s="385"/>
      <c r="E128" s="388"/>
      <c r="F128" s="388"/>
      <c r="G128" s="388"/>
      <c r="H128" s="388"/>
      <c r="I128" s="122" t="s">
        <v>373</v>
      </c>
      <c r="J128" s="123">
        <v>2</v>
      </c>
      <c r="K128" s="181" t="s">
        <v>31</v>
      </c>
      <c r="L128" s="123">
        <v>2</v>
      </c>
      <c r="M128" s="122" t="s">
        <v>375</v>
      </c>
      <c r="N128" s="58" t="s">
        <v>376</v>
      </c>
      <c r="O128" s="19"/>
      <c r="U128" s="16">
        <v>2</v>
      </c>
      <c r="AD128" s="224"/>
      <c r="AE128" s="16">
        <f t="shared" si="2"/>
        <v>2</v>
      </c>
    </row>
    <row r="129" spans="2:31" ht="16.5" customHeight="1" x14ac:dyDescent="0.15">
      <c r="B129" s="16">
        <v>123</v>
      </c>
      <c r="C129" s="376"/>
      <c r="D129" s="385"/>
      <c r="E129" s="388"/>
      <c r="F129" s="388"/>
      <c r="G129" s="388"/>
      <c r="H129" s="388"/>
      <c r="I129" s="133" t="s">
        <v>373</v>
      </c>
      <c r="J129" s="134">
        <v>0</v>
      </c>
      <c r="K129" s="137" t="s">
        <v>31</v>
      </c>
      <c r="L129" s="134">
        <v>2</v>
      </c>
      <c r="M129" s="133" t="s">
        <v>9</v>
      </c>
      <c r="N129" s="58" t="s">
        <v>377</v>
      </c>
      <c r="O129" s="19"/>
      <c r="AD129" s="224"/>
      <c r="AE129" s="16">
        <f t="shared" si="2"/>
        <v>0</v>
      </c>
    </row>
    <row r="130" spans="2:31" ht="16.5" customHeight="1" x14ac:dyDescent="0.15">
      <c r="B130" s="16">
        <v>124</v>
      </c>
      <c r="C130" s="376"/>
      <c r="D130" s="385"/>
      <c r="E130" s="388"/>
      <c r="F130" s="388"/>
      <c r="G130" s="388"/>
      <c r="H130" s="388"/>
      <c r="I130" s="122" t="s">
        <v>373</v>
      </c>
      <c r="J130" s="123">
        <v>1</v>
      </c>
      <c r="K130" s="181" t="s">
        <v>31</v>
      </c>
      <c r="L130" s="123">
        <v>1</v>
      </c>
      <c r="M130" s="122" t="s">
        <v>375</v>
      </c>
      <c r="N130" s="58" t="s">
        <v>378</v>
      </c>
      <c r="O130" s="19"/>
      <c r="V130" s="16">
        <v>1</v>
      </c>
      <c r="AD130" s="224"/>
      <c r="AE130" s="16">
        <f t="shared" si="2"/>
        <v>1</v>
      </c>
    </row>
    <row r="131" spans="2:31" ht="16.5" customHeight="1" x14ac:dyDescent="0.15">
      <c r="B131" s="16">
        <v>125</v>
      </c>
      <c r="C131" s="376"/>
      <c r="D131" s="385"/>
      <c r="E131" s="388"/>
      <c r="F131" s="388"/>
      <c r="G131" s="388"/>
      <c r="H131" s="388"/>
      <c r="I131" s="55" t="s">
        <v>373</v>
      </c>
      <c r="J131" s="56">
        <v>2</v>
      </c>
      <c r="K131" s="57" t="s">
        <v>31</v>
      </c>
      <c r="L131" s="56">
        <v>1</v>
      </c>
      <c r="M131" s="55" t="s">
        <v>374</v>
      </c>
      <c r="N131" s="58" t="s">
        <v>379</v>
      </c>
      <c r="O131" s="19"/>
      <c r="X131" s="16">
        <v>1</v>
      </c>
      <c r="Y131" s="16">
        <v>1</v>
      </c>
      <c r="AD131" s="224"/>
      <c r="AE131" s="16">
        <f t="shared" si="2"/>
        <v>2</v>
      </c>
    </row>
    <row r="132" spans="2:31" ht="16.5" customHeight="1" x14ac:dyDescent="0.15">
      <c r="B132" s="16">
        <v>126</v>
      </c>
      <c r="C132" s="376"/>
      <c r="D132" s="385"/>
      <c r="E132" s="389"/>
      <c r="F132" s="389"/>
      <c r="G132" s="389"/>
      <c r="H132" s="389"/>
      <c r="I132" s="127" t="s">
        <v>373</v>
      </c>
      <c r="J132" s="128">
        <v>0</v>
      </c>
      <c r="K132" s="129" t="s">
        <v>294</v>
      </c>
      <c r="L132" s="128">
        <v>0</v>
      </c>
      <c r="M132" s="127" t="s">
        <v>375</v>
      </c>
      <c r="N132" s="111" t="s">
        <v>39</v>
      </c>
      <c r="O132" s="19"/>
      <c r="AD132" s="224"/>
      <c r="AE132" s="16">
        <f t="shared" si="2"/>
        <v>0</v>
      </c>
    </row>
    <row r="133" spans="2:31" ht="16.5" customHeight="1" x14ac:dyDescent="0.15">
      <c r="B133" s="16">
        <v>127</v>
      </c>
      <c r="C133" s="376">
        <v>41</v>
      </c>
      <c r="D133" s="385"/>
      <c r="E133" s="387" t="s">
        <v>399</v>
      </c>
      <c r="F133" s="387" t="s">
        <v>400</v>
      </c>
      <c r="G133" s="387" t="s">
        <v>401</v>
      </c>
      <c r="H133" s="387" t="s">
        <v>402</v>
      </c>
      <c r="I133" s="210" t="s">
        <v>403</v>
      </c>
      <c r="J133" s="211">
        <v>0</v>
      </c>
      <c r="K133" s="212" t="s">
        <v>31</v>
      </c>
      <c r="L133" s="211">
        <v>2</v>
      </c>
      <c r="M133" s="210" t="s">
        <v>404</v>
      </c>
      <c r="N133" s="163" t="s">
        <v>406</v>
      </c>
      <c r="O133" s="19"/>
      <c r="AD133" s="224"/>
      <c r="AE133" s="16">
        <f t="shared" si="2"/>
        <v>0</v>
      </c>
    </row>
    <row r="134" spans="2:31" ht="16.5" customHeight="1" x14ac:dyDescent="0.15">
      <c r="B134" s="16">
        <v>128</v>
      </c>
      <c r="C134" s="376"/>
      <c r="D134" s="385"/>
      <c r="E134" s="388"/>
      <c r="F134" s="388"/>
      <c r="G134" s="388"/>
      <c r="H134" s="388"/>
      <c r="I134" s="133" t="s">
        <v>403</v>
      </c>
      <c r="J134" s="134">
        <v>0</v>
      </c>
      <c r="K134" s="137" t="s">
        <v>31</v>
      </c>
      <c r="L134" s="134">
        <v>2</v>
      </c>
      <c r="M134" s="133" t="s">
        <v>404</v>
      </c>
      <c r="N134" s="58" t="s">
        <v>405</v>
      </c>
      <c r="O134" s="19"/>
      <c r="AD134" s="224"/>
      <c r="AE134" s="16">
        <f t="shared" si="2"/>
        <v>0</v>
      </c>
    </row>
    <row r="135" spans="2:31" ht="16.5" customHeight="1" x14ac:dyDescent="0.15">
      <c r="B135" s="16">
        <v>129</v>
      </c>
      <c r="C135" s="376"/>
      <c r="D135" s="385"/>
      <c r="E135" s="388"/>
      <c r="F135" s="388"/>
      <c r="G135" s="388"/>
      <c r="H135" s="388"/>
      <c r="I135" s="133" t="s">
        <v>403</v>
      </c>
      <c r="J135" s="134">
        <v>0</v>
      </c>
      <c r="K135" s="137" t="s">
        <v>31</v>
      </c>
      <c r="L135" s="134">
        <v>4</v>
      </c>
      <c r="M135" s="133" t="s">
        <v>404</v>
      </c>
      <c r="N135" s="58" t="s">
        <v>405</v>
      </c>
      <c r="O135" s="19"/>
      <c r="AD135" s="224"/>
      <c r="AE135" s="16">
        <f t="shared" si="2"/>
        <v>0</v>
      </c>
    </row>
    <row r="136" spans="2:31" ht="16.5" customHeight="1" x14ac:dyDescent="0.15">
      <c r="B136" s="16">
        <v>130</v>
      </c>
      <c r="C136" s="376"/>
      <c r="D136" s="385"/>
      <c r="E136" s="388"/>
      <c r="F136" s="388"/>
      <c r="G136" s="388"/>
      <c r="H136" s="388"/>
      <c r="I136" s="133" t="s">
        <v>403</v>
      </c>
      <c r="J136" s="134">
        <v>0</v>
      </c>
      <c r="K136" s="137" t="s">
        <v>31</v>
      </c>
      <c r="L136" s="134">
        <v>2</v>
      </c>
      <c r="M136" s="133" t="s">
        <v>404</v>
      </c>
      <c r="N136" s="58" t="s">
        <v>405</v>
      </c>
      <c r="O136" s="19"/>
      <c r="AD136" s="224"/>
      <c r="AE136" s="16">
        <f t="shared" si="2"/>
        <v>0</v>
      </c>
    </row>
    <row r="137" spans="2:31" ht="16.5" customHeight="1" thickBot="1" x14ac:dyDescent="0.2">
      <c r="B137" s="16">
        <v>131</v>
      </c>
      <c r="C137" s="376"/>
      <c r="D137" s="386"/>
      <c r="E137" s="400"/>
      <c r="F137" s="400"/>
      <c r="G137" s="400"/>
      <c r="H137" s="400"/>
      <c r="I137" s="213" t="s">
        <v>403</v>
      </c>
      <c r="J137" s="214">
        <v>0</v>
      </c>
      <c r="K137" s="215" t="s">
        <v>31</v>
      </c>
      <c r="L137" s="214">
        <v>0</v>
      </c>
      <c r="M137" s="213" t="s">
        <v>404</v>
      </c>
      <c r="N137" s="29" t="s">
        <v>405</v>
      </c>
      <c r="O137" s="19"/>
      <c r="AD137" s="224"/>
      <c r="AE137" s="16">
        <f t="shared" si="2"/>
        <v>0</v>
      </c>
    </row>
    <row r="138" spans="2:31" ht="30" customHeight="1" thickTop="1" x14ac:dyDescent="0.15">
      <c r="D138" s="206"/>
      <c r="E138" s="432" t="s">
        <v>827</v>
      </c>
      <c r="F138" s="432"/>
      <c r="G138" s="432"/>
      <c r="H138" s="433" t="s">
        <v>648</v>
      </c>
      <c r="I138" s="434"/>
      <c r="J138" s="434"/>
      <c r="K138" s="434"/>
      <c r="L138" s="434"/>
      <c r="M138" s="435"/>
      <c r="N138" s="204" t="s">
        <v>394</v>
      </c>
    </row>
    <row r="139" spans="2:31" ht="30" customHeight="1" x14ac:dyDescent="0.15">
      <c r="D139" s="207"/>
      <c r="E139" s="410" t="s">
        <v>828</v>
      </c>
      <c r="F139" s="410"/>
      <c r="G139" s="410"/>
      <c r="H139" s="258" t="s">
        <v>386</v>
      </c>
      <c r="I139" s="259"/>
      <c r="J139" s="259"/>
      <c r="K139" s="259"/>
      <c r="L139" s="259"/>
      <c r="M139" s="260"/>
      <c r="N139" s="205" t="s">
        <v>395</v>
      </c>
    </row>
    <row r="140" spans="2:31" ht="30" customHeight="1" x14ac:dyDescent="0.15">
      <c r="D140" s="207"/>
      <c r="E140" s="410" t="s">
        <v>829</v>
      </c>
      <c r="F140" s="410"/>
      <c r="G140" s="410"/>
      <c r="H140" s="261" t="s">
        <v>388</v>
      </c>
      <c r="I140" s="262"/>
      <c r="J140" s="262"/>
      <c r="K140" s="262"/>
      <c r="L140" s="262"/>
      <c r="M140" s="263"/>
      <c r="N140" s="205" t="s">
        <v>396</v>
      </c>
    </row>
    <row r="141" spans="2:31" ht="30" customHeight="1" x14ac:dyDescent="0.15">
      <c r="D141" s="207"/>
      <c r="E141" s="410" t="s">
        <v>830</v>
      </c>
      <c r="F141" s="410"/>
      <c r="G141" s="410"/>
      <c r="H141" s="485" t="s">
        <v>387</v>
      </c>
      <c r="I141" s="423"/>
      <c r="J141" s="423"/>
      <c r="K141" s="423"/>
      <c r="L141" s="423"/>
      <c r="M141" s="424"/>
      <c r="N141" s="205" t="s">
        <v>397</v>
      </c>
    </row>
    <row r="142" spans="2:31" ht="30" customHeight="1" x14ac:dyDescent="0.15">
      <c r="D142" s="207"/>
      <c r="E142" s="410" t="s">
        <v>831</v>
      </c>
      <c r="F142" s="410"/>
      <c r="G142" s="410"/>
      <c r="H142" s="486" t="s">
        <v>652</v>
      </c>
      <c r="I142" s="487"/>
      <c r="J142" s="487"/>
      <c r="K142" s="487"/>
      <c r="L142" s="487"/>
      <c r="M142" s="488"/>
      <c r="N142" s="205" t="s">
        <v>398</v>
      </c>
    </row>
    <row r="143" spans="2:31" ht="30" customHeight="1" x14ac:dyDescent="0.15">
      <c r="D143" s="207"/>
      <c r="E143" s="256"/>
      <c r="F143" s="256"/>
      <c r="G143" s="256"/>
      <c r="H143" s="411" t="s">
        <v>649</v>
      </c>
      <c r="I143" s="412"/>
      <c r="J143" s="412"/>
      <c r="K143" s="412"/>
      <c r="L143" s="412"/>
      <c r="M143" s="413"/>
      <c r="N143" s="205"/>
    </row>
    <row r="144" spans="2:31" ht="30" customHeight="1" x14ac:dyDescent="0.15">
      <c r="D144" s="207"/>
      <c r="E144" s="256"/>
      <c r="F144" s="256"/>
      <c r="G144" s="256"/>
      <c r="H144" s="425" t="s">
        <v>650</v>
      </c>
      <c r="I144" s="426"/>
      <c r="J144" s="426"/>
      <c r="K144" s="426"/>
      <c r="L144" s="426"/>
      <c r="M144" s="427"/>
      <c r="N144" s="205"/>
    </row>
    <row r="145" spans="4:32" ht="30" customHeight="1" x14ac:dyDescent="0.15">
      <c r="D145" s="207"/>
      <c r="E145" s="484"/>
      <c r="F145" s="484"/>
      <c r="G145" s="484"/>
      <c r="H145" s="420" t="s">
        <v>382</v>
      </c>
      <c r="I145" s="421"/>
      <c r="J145" s="421"/>
      <c r="K145" s="421"/>
      <c r="L145" s="421"/>
      <c r="M145" s="422"/>
      <c r="N145" s="163"/>
    </row>
    <row r="146" spans="4:32" ht="30" customHeight="1" x14ac:dyDescent="0.15">
      <c r="D146" s="207"/>
      <c r="E146" s="484"/>
      <c r="F146" s="484"/>
      <c r="G146" s="484"/>
      <c r="H146" s="420" t="s">
        <v>381</v>
      </c>
      <c r="I146" s="421"/>
      <c r="J146" s="421"/>
      <c r="K146" s="421"/>
      <c r="L146" s="421"/>
      <c r="M146" s="422"/>
      <c r="N146" s="163"/>
    </row>
    <row r="147" spans="4:32" ht="30" customHeight="1" x14ac:dyDescent="0.15">
      <c r="D147" s="207"/>
      <c r="E147" s="484"/>
      <c r="F147" s="484"/>
      <c r="G147" s="484"/>
      <c r="H147" s="420" t="s">
        <v>383</v>
      </c>
      <c r="I147" s="421"/>
      <c r="J147" s="421"/>
      <c r="K147" s="421"/>
      <c r="L147" s="421"/>
      <c r="M147" s="422"/>
      <c r="N147" s="163"/>
    </row>
    <row r="148" spans="4:32" ht="30" customHeight="1" x14ac:dyDescent="0.15">
      <c r="D148" s="207"/>
      <c r="E148" s="20"/>
      <c r="F148" s="20"/>
      <c r="G148" s="20"/>
      <c r="H148" s="474" t="s">
        <v>384</v>
      </c>
      <c r="I148" s="475"/>
      <c r="J148" s="475"/>
      <c r="K148" s="475"/>
      <c r="L148" s="475"/>
      <c r="M148" s="476"/>
      <c r="N148" s="163"/>
    </row>
    <row r="149" spans="4:32" ht="30" customHeight="1" thickBot="1" x14ac:dyDescent="0.2">
      <c r="D149" s="208"/>
      <c r="E149" s="257"/>
      <c r="F149" s="257"/>
      <c r="G149" s="257"/>
      <c r="H149" s="416" t="s">
        <v>385</v>
      </c>
      <c r="I149" s="417"/>
      <c r="J149" s="417"/>
      <c r="K149" s="417"/>
      <c r="L149" s="417"/>
      <c r="M149" s="418"/>
      <c r="N149" s="209"/>
    </row>
    <row r="150" spans="4:32" ht="16.5" customHeight="1" thickTop="1" x14ac:dyDescent="0.15">
      <c r="D150" s="20"/>
      <c r="E150" s="20"/>
      <c r="F150" s="20"/>
      <c r="G150" s="20"/>
      <c r="H150" s="20"/>
      <c r="N150" s="20"/>
    </row>
    <row r="151" spans="4:32" ht="15.95" customHeight="1" x14ac:dyDescent="0.15">
      <c r="D151" s="20"/>
      <c r="E151" s="20"/>
      <c r="F151" s="20"/>
      <c r="G151" s="13"/>
      <c r="H151" s="14"/>
    </row>
    <row r="152" spans="4:32" ht="15.95" customHeight="1" x14ac:dyDescent="0.15">
      <c r="E152" s="20"/>
      <c r="F152" s="20"/>
      <c r="G152" s="1"/>
      <c r="H152" s="20"/>
      <c r="I152" s="10" t="s">
        <v>7</v>
      </c>
      <c r="N152" s="3" t="s">
        <v>8</v>
      </c>
    </row>
    <row r="153" spans="4:32" ht="15.95" customHeight="1" x14ac:dyDescent="0.15">
      <c r="I153" s="4">
        <f>J153/L157</f>
        <v>2.6412213740458017</v>
      </c>
      <c r="J153" s="2">
        <f>SUM(J4:J137)-2-6-8</f>
        <v>346</v>
      </c>
      <c r="L153" s="2">
        <f>SUM(L4:L137)-3-7-7</f>
        <v>121</v>
      </c>
      <c r="M153" s="2">
        <f>J153-L153</f>
        <v>225</v>
      </c>
      <c r="N153" s="5">
        <f>L153/L157</f>
        <v>0.92366412213740456</v>
      </c>
      <c r="O153" s="6">
        <f t="shared" ref="O153:AE153" si="3">SUM(O4:O137)</f>
        <v>32</v>
      </c>
      <c r="P153" s="6">
        <f t="shared" si="3"/>
        <v>13</v>
      </c>
      <c r="Q153" s="6">
        <f t="shared" si="3"/>
        <v>13</v>
      </c>
      <c r="R153" s="6">
        <f t="shared" si="3"/>
        <v>8</v>
      </c>
      <c r="S153" s="6">
        <f t="shared" si="3"/>
        <v>56</v>
      </c>
      <c r="T153" s="6">
        <f t="shared" si="3"/>
        <v>49</v>
      </c>
      <c r="U153" s="6">
        <f t="shared" si="3"/>
        <v>117</v>
      </c>
      <c r="V153" s="6">
        <f t="shared" si="3"/>
        <v>13</v>
      </c>
      <c r="W153" s="6">
        <f t="shared" si="3"/>
        <v>19</v>
      </c>
      <c r="X153" s="6">
        <f t="shared" si="3"/>
        <v>2</v>
      </c>
      <c r="Y153" s="6">
        <f t="shared" si="3"/>
        <v>13</v>
      </c>
      <c r="Z153" s="6">
        <f t="shared" si="3"/>
        <v>3</v>
      </c>
      <c r="AA153" s="6">
        <f t="shared" si="3"/>
        <v>0</v>
      </c>
      <c r="AB153" s="6">
        <f t="shared" si="3"/>
        <v>0</v>
      </c>
      <c r="AC153" s="6">
        <f t="shared" si="3"/>
        <v>5</v>
      </c>
      <c r="AD153" s="6">
        <f t="shared" si="3"/>
        <v>3</v>
      </c>
      <c r="AE153" s="6">
        <f t="shared" si="3"/>
        <v>346</v>
      </c>
      <c r="AF153" s="6"/>
    </row>
    <row r="154" spans="4:32" ht="15.95" customHeight="1" x14ac:dyDescent="0.15">
      <c r="K154" s="16" t="s">
        <v>40</v>
      </c>
      <c r="L154" s="2">
        <f>COUNTIF(M4:M137,"〇")</f>
        <v>81</v>
      </c>
      <c r="M154" s="2"/>
      <c r="N154" s="7">
        <f>ROUND(L154/(L157-L156)*1000,0)</f>
        <v>698</v>
      </c>
      <c r="O154" s="8">
        <f t="shared" ref="O154:AE154" si="4">O153/O155</f>
        <v>9.2485549132947972E-2</v>
      </c>
      <c r="P154" s="8">
        <f t="shared" si="4"/>
        <v>3.7572254335260118E-2</v>
      </c>
      <c r="Q154" s="8">
        <f t="shared" si="4"/>
        <v>3.7572254335260118E-2</v>
      </c>
      <c r="R154" s="8">
        <f t="shared" si="4"/>
        <v>2.3121387283236993E-2</v>
      </c>
      <c r="S154" s="8">
        <f t="shared" si="4"/>
        <v>0.16184971098265896</v>
      </c>
      <c r="T154" s="8">
        <f t="shared" si="4"/>
        <v>0.1416184971098266</v>
      </c>
      <c r="U154" s="8">
        <f t="shared" ref="U154:W154" si="5">U153/U155</f>
        <v>0.33815028901734107</v>
      </c>
      <c r="V154" s="8">
        <f t="shared" si="5"/>
        <v>3.7572254335260118E-2</v>
      </c>
      <c r="W154" s="8">
        <f t="shared" si="5"/>
        <v>5.4913294797687862E-2</v>
      </c>
      <c r="X154" s="8">
        <f t="shared" ref="X154" si="6">X153/X155</f>
        <v>5.7803468208092483E-3</v>
      </c>
      <c r="Y154" s="8">
        <f t="shared" si="4"/>
        <v>3.7572254335260118E-2</v>
      </c>
      <c r="Z154" s="8">
        <f t="shared" si="4"/>
        <v>8.670520231213872E-3</v>
      </c>
      <c r="AA154" s="8">
        <f t="shared" si="4"/>
        <v>0</v>
      </c>
      <c r="AB154" s="8">
        <f t="shared" ref="AB154" si="7">AB153/AB155</f>
        <v>0</v>
      </c>
      <c r="AC154" s="8">
        <f t="shared" si="4"/>
        <v>1.4450867052023121E-2</v>
      </c>
      <c r="AD154" s="8">
        <f>AD153/AD155</f>
        <v>8.670520231213872E-3</v>
      </c>
      <c r="AE154" s="8">
        <f t="shared" si="4"/>
        <v>1</v>
      </c>
      <c r="AF154" s="20" t="s">
        <v>11</v>
      </c>
    </row>
    <row r="155" spans="4:32" ht="15.95" customHeight="1" x14ac:dyDescent="0.15">
      <c r="K155" s="16" t="s">
        <v>9</v>
      </c>
      <c r="L155" s="2">
        <f>COUNTIF(M4:M137,"●")</f>
        <v>35</v>
      </c>
      <c r="M155" s="2"/>
      <c r="O155" s="9">
        <f>$J153</f>
        <v>346</v>
      </c>
      <c r="P155" s="9">
        <f t="shared" ref="P155:AE155" si="8">$J153</f>
        <v>346</v>
      </c>
      <c r="Q155" s="9">
        <f t="shared" si="8"/>
        <v>346</v>
      </c>
      <c r="R155" s="9">
        <f t="shared" si="8"/>
        <v>346</v>
      </c>
      <c r="S155" s="9">
        <f t="shared" si="8"/>
        <v>346</v>
      </c>
      <c r="T155" s="9">
        <f>$J153</f>
        <v>346</v>
      </c>
      <c r="U155" s="9">
        <f t="shared" ref="U155:W155" si="9">$J153</f>
        <v>346</v>
      </c>
      <c r="V155" s="9">
        <f t="shared" si="9"/>
        <v>346</v>
      </c>
      <c r="W155" s="9">
        <f t="shared" si="9"/>
        <v>346</v>
      </c>
      <c r="X155" s="9">
        <f t="shared" ref="X155" si="10">$J153</f>
        <v>346</v>
      </c>
      <c r="Y155" s="9">
        <f t="shared" si="8"/>
        <v>346</v>
      </c>
      <c r="Z155" s="9">
        <f t="shared" si="8"/>
        <v>346</v>
      </c>
      <c r="AA155" s="9">
        <f t="shared" si="8"/>
        <v>346</v>
      </c>
      <c r="AB155" s="9">
        <f t="shared" ref="AB155" si="11">$J153</f>
        <v>346</v>
      </c>
      <c r="AC155" s="9">
        <f t="shared" si="8"/>
        <v>346</v>
      </c>
      <c r="AD155" s="9">
        <f t="shared" si="8"/>
        <v>346</v>
      </c>
      <c r="AE155" s="9">
        <f t="shared" si="8"/>
        <v>346</v>
      </c>
    </row>
    <row r="156" spans="4:32" ht="15.95" customHeight="1" x14ac:dyDescent="0.15">
      <c r="K156" s="16" t="s">
        <v>10</v>
      </c>
      <c r="L156" s="2">
        <f>COUNTIF(M4:M137,"△")</f>
        <v>15</v>
      </c>
      <c r="M156" s="2"/>
      <c r="O156" s="6">
        <f t="shared" ref="O156:AE156" si="12">$L157</f>
        <v>131</v>
      </c>
      <c r="P156" s="6">
        <f t="shared" si="12"/>
        <v>131</v>
      </c>
      <c r="Q156" s="6">
        <f t="shared" si="12"/>
        <v>131</v>
      </c>
      <c r="R156" s="6">
        <f t="shared" si="12"/>
        <v>131</v>
      </c>
      <c r="S156" s="6">
        <f t="shared" si="12"/>
        <v>131</v>
      </c>
      <c r="T156" s="6">
        <f t="shared" si="12"/>
        <v>131</v>
      </c>
      <c r="U156" s="6">
        <f t="shared" si="12"/>
        <v>131</v>
      </c>
      <c r="V156" s="6">
        <f t="shared" si="12"/>
        <v>131</v>
      </c>
      <c r="W156" s="6">
        <f t="shared" si="12"/>
        <v>131</v>
      </c>
      <c r="X156" s="6">
        <f>$L157</f>
        <v>131</v>
      </c>
      <c r="Y156" s="6">
        <f t="shared" si="12"/>
        <v>131</v>
      </c>
      <c r="Z156" s="6">
        <f t="shared" si="12"/>
        <v>131</v>
      </c>
      <c r="AA156" s="6">
        <f t="shared" si="12"/>
        <v>131</v>
      </c>
      <c r="AB156" s="6">
        <f t="shared" si="12"/>
        <v>131</v>
      </c>
      <c r="AC156" s="6">
        <f t="shared" si="12"/>
        <v>131</v>
      </c>
      <c r="AD156" s="6">
        <f t="shared" si="12"/>
        <v>131</v>
      </c>
      <c r="AE156" s="6">
        <f t="shared" si="12"/>
        <v>131</v>
      </c>
    </row>
    <row r="157" spans="4:32" ht="15.95" customHeight="1" x14ac:dyDescent="0.15">
      <c r="L157" s="2">
        <f>SUM(L154:L156)</f>
        <v>131</v>
      </c>
      <c r="M157" s="2"/>
      <c r="O157" s="11">
        <f t="shared" ref="O157:AE157" si="13">O156/O153</f>
        <v>4.09375</v>
      </c>
      <c r="P157" s="11">
        <f t="shared" si="13"/>
        <v>10.076923076923077</v>
      </c>
      <c r="Q157" s="11">
        <f t="shared" si="13"/>
        <v>10.076923076923077</v>
      </c>
      <c r="R157" s="11">
        <f t="shared" si="13"/>
        <v>16.375</v>
      </c>
      <c r="S157" s="11">
        <f t="shared" si="13"/>
        <v>2.3392857142857144</v>
      </c>
      <c r="T157" s="11">
        <f t="shared" si="13"/>
        <v>2.6734693877551021</v>
      </c>
      <c r="U157" s="11">
        <f t="shared" ref="U157:W157" si="14">U156/U153</f>
        <v>1.1196581196581197</v>
      </c>
      <c r="V157" s="11">
        <f t="shared" si="14"/>
        <v>10.076923076923077</v>
      </c>
      <c r="W157" s="11">
        <f t="shared" si="14"/>
        <v>6.8947368421052628</v>
      </c>
      <c r="X157" s="11">
        <f t="shared" ref="X157" si="15">X156/X153</f>
        <v>65.5</v>
      </c>
      <c r="Y157" s="11">
        <f t="shared" si="13"/>
        <v>10.076923076923077</v>
      </c>
      <c r="Z157" s="11">
        <f t="shared" si="13"/>
        <v>43.666666666666664</v>
      </c>
      <c r="AA157" s="11" t="e">
        <f t="shared" si="13"/>
        <v>#DIV/0!</v>
      </c>
      <c r="AB157" s="11" t="e">
        <f t="shared" ref="AB157" si="16">AB156/AB153</f>
        <v>#DIV/0!</v>
      </c>
      <c r="AC157" s="11">
        <f t="shared" si="13"/>
        <v>26.2</v>
      </c>
      <c r="AD157" s="11">
        <f>AD156/AD153</f>
        <v>43.666666666666664</v>
      </c>
      <c r="AE157" s="11">
        <f t="shared" si="13"/>
        <v>0.37861271676300579</v>
      </c>
      <c r="AF157" s="3" t="s">
        <v>12</v>
      </c>
    </row>
    <row r="158" spans="4:32" ht="15.95" customHeight="1" x14ac:dyDescent="0.15">
      <c r="M158" s="2"/>
      <c r="O158" s="12">
        <f t="shared" ref="O158:AE158" si="17">O153/O156</f>
        <v>0.24427480916030533</v>
      </c>
      <c r="P158" s="12">
        <f t="shared" si="17"/>
        <v>9.9236641221374045E-2</v>
      </c>
      <c r="Q158" s="12">
        <f t="shared" si="17"/>
        <v>9.9236641221374045E-2</v>
      </c>
      <c r="R158" s="12">
        <f t="shared" si="17"/>
        <v>6.1068702290076333E-2</v>
      </c>
      <c r="S158" s="12">
        <f t="shared" si="17"/>
        <v>0.42748091603053434</v>
      </c>
      <c r="T158" s="12">
        <f t="shared" si="17"/>
        <v>0.37404580152671757</v>
      </c>
      <c r="U158" s="12">
        <f t="shared" ref="U158:W158" si="18">U153/U156</f>
        <v>0.89312977099236646</v>
      </c>
      <c r="V158" s="12">
        <f t="shared" si="18"/>
        <v>9.9236641221374045E-2</v>
      </c>
      <c r="W158" s="12">
        <f t="shared" si="18"/>
        <v>0.14503816793893129</v>
      </c>
      <c r="X158" s="12">
        <f t="shared" ref="X158" si="19">X153/X156</f>
        <v>1.5267175572519083E-2</v>
      </c>
      <c r="Y158" s="12">
        <f t="shared" si="17"/>
        <v>9.9236641221374045E-2</v>
      </c>
      <c r="Z158" s="12">
        <f t="shared" si="17"/>
        <v>2.2900763358778626E-2</v>
      </c>
      <c r="AA158" s="12">
        <f t="shared" si="17"/>
        <v>0</v>
      </c>
      <c r="AB158" s="12">
        <f t="shared" ref="AB158" si="20">AB153/AB156</f>
        <v>0</v>
      </c>
      <c r="AC158" s="12">
        <f t="shared" si="17"/>
        <v>3.8167938931297711E-2</v>
      </c>
      <c r="AD158" s="12">
        <f>AD153/AD156</f>
        <v>2.2900763358778626E-2</v>
      </c>
      <c r="AE158" s="12">
        <f t="shared" si="17"/>
        <v>2.6412213740458017</v>
      </c>
      <c r="AF158" s="20" t="s">
        <v>13</v>
      </c>
    </row>
  </sheetData>
  <mergeCells count="233">
    <mergeCell ref="F123:F126"/>
    <mergeCell ref="E123:E126"/>
    <mergeCell ref="G123:G126"/>
    <mergeCell ref="H123:H126"/>
    <mergeCell ref="E127:E132"/>
    <mergeCell ref="H143:M143"/>
    <mergeCell ref="H144:M144"/>
    <mergeCell ref="H147:M147"/>
    <mergeCell ref="H149:M149"/>
    <mergeCell ref="H148:M148"/>
    <mergeCell ref="H133:H137"/>
    <mergeCell ref="G133:G137"/>
    <mergeCell ref="F133:F137"/>
    <mergeCell ref="E133:E137"/>
    <mergeCell ref="H106:H110"/>
    <mergeCell ref="G106:G110"/>
    <mergeCell ref="F106:F110"/>
    <mergeCell ref="E106:E110"/>
    <mergeCell ref="D106:D122"/>
    <mergeCell ref="C117:C119"/>
    <mergeCell ref="C120:C122"/>
    <mergeCell ref="E104:E105"/>
    <mergeCell ref="F104:F105"/>
    <mergeCell ref="G104:G105"/>
    <mergeCell ref="H104:H105"/>
    <mergeCell ref="E68:E69"/>
    <mergeCell ref="F68:F69"/>
    <mergeCell ref="G68:G69"/>
    <mergeCell ref="H68:H69"/>
    <mergeCell ref="C68:C69"/>
    <mergeCell ref="E73:E74"/>
    <mergeCell ref="C81:C82"/>
    <mergeCell ref="E75:E78"/>
    <mergeCell ref="E79:E80"/>
    <mergeCell ref="E81:E82"/>
    <mergeCell ref="D62:D78"/>
    <mergeCell ref="C75:C78"/>
    <mergeCell ref="H75:H78"/>
    <mergeCell ref="H79:H80"/>
    <mergeCell ref="H81:H82"/>
    <mergeCell ref="G75:G78"/>
    <mergeCell ref="G79:G80"/>
    <mergeCell ref="G81:G82"/>
    <mergeCell ref="F75:F78"/>
    <mergeCell ref="F79:F80"/>
    <mergeCell ref="F81:F82"/>
    <mergeCell ref="F70:F72"/>
    <mergeCell ref="G70:G72"/>
    <mergeCell ref="H62:H67"/>
    <mergeCell ref="C4:C8"/>
    <mergeCell ref="C9:C11"/>
    <mergeCell ref="C12:C15"/>
    <mergeCell ref="C16:C19"/>
    <mergeCell ref="C20:C21"/>
    <mergeCell ref="E22:E23"/>
    <mergeCell ref="F22:F23"/>
    <mergeCell ref="G22:G23"/>
    <mergeCell ref="E36:E37"/>
    <mergeCell ref="G36:G37"/>
    <mergeCell ref="C38:C41"/>
    <mergeCell ref="C52:C56"/>
    <mergeCell ref="D12:D21"/>
    <mergeCell ref="H16:H19"/>
    <mergeCell ref="G16:G19"/>
    <mergeCell ref="F16:F19"/>
    <mergeCell ref="E16:E19"/>
    <mergeCell ref="H12:H15"/>
    <mergeCell ref="G12:G15"/>
    <mergeCell ref="F12:F15"/>
    <mergeCell ref="E12:E15"/>
    <mergeCell ref="H20:H21"/>
    <mergeCell ref="G20:G21"/>
    <mergeCell ref="F20:F21"/>
    <mergeCell ref="E20:E21"/>
    <mergeCell ref="H24:H25"/>
    <mergeCell ref="D22:D31"/>
    <mergeCell ref="C22:C23"/>
    <mergeCell ref="C24:C25"/>
    <mergeCell ref="C26:C29"/>
    <mergeCell ref="C30:C31"/>
    <mergeCell ref="E24:E25"/>
    <mergeCell ref="F24:F25"/>
    <mergeCell ref="G24:G25"/>
    <mergeCell ref="H26:H29"/>
    <mergeCell ref="G26:G29"/>
    <mergeCell ref="F26:F29"/>
    <mergeCell ref="E26:E29"/>
    <mergeCell ref="E30:E31"/>
    <mergeCell ref="F30:F31"/>
    <mergeCell ref="G30:G31"/>
    <mergeCell ref="H30:H31"/>
    <mergeCell ref="H22:H23"/>
    <mergeCell ref="D2:N2"/>
    <mergeCell ref="D3:E3"/>
    <mergeCell ref="J3:M3"/>
    <mergeCell ref="G4:G8"/>
    <mergeCell ref="F4:F8"/>
    <mergeCell ref="E4:E8"/>
    <mergeCell ref="H4:H8"/>
    <mergeCell ref="D4:D11"/>
    <mergeCell ref="H9:H11"/>
    <mergeCell ref="G9:G11"/>
    <mergeCell ref="F9:F11"/>
    <mergeCell ref="E9:E11"/>
    <mergeCell ref="H36:H37"/>
    <mergeCell ref="E34:E35"/>
    <mergeCell ref="F34:F35"/>
    <mergeCell ref="G34:G35"/>
    <mergeCell ref="H34:H35"/>
    <mergeCell ref="C32:C33"/>
    <mergeCell ref="E32:E33"/>
    <mergeCell ref="G32:G33"/>
    <mergeCell ref="H32:H33"/>
    <mergeCell ref="F32:F33"/>
    <mergeCell ref="C34:C35"/>
    <mergeCell ref="C36:C37"/>
    <mergeCell ref="D32:D37"/>
    <mergeCell ref="F36:F37"/>
    <mergeCell ref="B45:B46"/>
    <mergeCell ref="I45:I46"/>
    <mergeCell ref="H42:H46"/>
    <mergeCell ref="G42:G46"/>
    <mergeCell ref="F42:F46"/>
    <mergeCell ref="E42:E46"/>
    <mergeCell ref="C42:C46"/>
    <mergeCell ref="F47:F51"/>
    <mergeCell ref="E47:E51"/>
    <mergeCell ref="C47:C51"/>
    <mergeCell ref="H47:H51"/>
    <mergeCell ref="G47:G51"/>
    <mergeCell ref="G62:G67"/>
    <mergeCell ref="F62:F67"/>
    <mergeCell ref="E62:E67"/>
    <mergeCell ref="C62:C67"/>
    <mergeCell ref="H60:H61"/>
    <mergeCell ref="E57:E59"/>
    <mergeCell ref="F57:F59"/>
    <mergeCell ref="G57:G59"/>
    <mergeCell ref="H57:H59"/>
    <mergeCell ref="D57:D61"/>
    <mergeCell ref="C57:C59"/>
    <mergeCell ref="C60:C61"/>
    <mergeCell ref="E60:E61"/>
    <mergeCell ref="F60:F61"/>
    <mergeCell ref="G60:G61"/>
    <mergeCell ref="N55:N56"/>
    <mergeCell ref="M55:M56"/>
    <mergeCell ref="D38:D56"/>
    <mergeCell ref="H52:H56"/>
    <mergeCell ref="G52:G56"/>
    <mergeCell ref="F52:F56"/>
    <mergeCell ref="E52:E56"/>
    <mergeCell ref="N45:N46"/>
    <mergeCell ref="M45:M46"/>
    <mergeCell ref="H38:H41"/>
    <mergeCell ref="G38:G41"/>
    <mergeCell ref="F38:F41"/>
    <mergeCell ref="E38:E41"/>
    <mergeCell ref="I55:I56"/>
    <mergeCell ref="G73:G74"/>
    <mergeCell ref="H70:H72"/>
    <mergeCell ref="H73:H74"/>
    <mergeCell ref="C70:C72"/>
    <mergeCell ref="C73:C74"/>
    <mergeCell ref="E70:E72"/>
    <mergeCell ref="D79:D86"/>
    <mergeCell ref="E83:E86"/>
    <mergeCell ref="F83:F86"/>
    <mergeCell ref="G83:G86"/>
    <mergeCell ref="H83:H86"/>
    <mergeCell ref="C79:C80"/>
    <mergeCell ref="F73:F74"/>
    <mergeCell ref="C83:C86"/>
    <mergeCell ref="B87:B88"/>
    <mergeCell ref="H87:H89"/>
    <mergeCell ref="G87:G89"/>
    <mergeCell ref="F87:F89"/>
    <mergeCell ref="E87:E89"/>
    <mergeCell ref="I87:I88"/>
    <mergeCell ref="M87:M88"/>
    <mergeCell ref="D87:D100"/>
    <mergeCell ref="H91:H94"/>
    <mergeCell ref="G91:G94"/>
    <mergeCell ref="F91:F94"/>
    <mergeCell ref="E91:E94"/>
    <mergeCell ref="C123:C126"/>
    <mergeCell ref="N87:N88"/>
    <mergeCell ref="C91:C94"/>
    <mergeCell ref="H95:H100"/>
    <mergeCell ref="G95:G100"/>
    <mergeCell ref="F95:F100"/>
    <mergeCell ref="E95:E100"/>
    <mergeCell ref="C95:C100"/>
    <mergeCell ref="D123:D137"/>
    <mergeCell ref="C133:C137"/>
    <mergeCell ref="D101:D105"/>
    <mergeCell ref="C104:C105"/>
    <mergeCell ref="H101:H102"/>
    <mergeCell ref="G101:G102"/>
    <mergeCell ref="F101:F102"/>
    <mergeCell ref="E101:E102"/>
    <mergeCell ref="C101:C102"/>
    <mergeCell ref="C87:C89"/>
    <mergeCell ref="C106:C110"/>
    <mergeCell ref="C111:C116"/>
    <mergeCell ref="H111:H116"/>
    <mergeCell ref="G111:G116"/>
    <mergeCell ref="F111:F116"/>
    <mergeCell ref="E111:E116"/>
    <mergeCell ref="B55:B56"/>
    <mergeCell ref="E147:G147"/>
    <mergeCell ref="H145:M145"/>
    <mergeCell ref="E140:G140"/>
    <mergeCell ref="E141:G141"/>
    <mergeCell ref="H141:M141"/>
    <mergeCell ref="E138:G138"/>
    <mergeCell ref="H138:M138"/>
    <mergeCell ref="E139:G139"/>
    <mergeCell ref="E142:G142"/>
    <mergeCell ref="H142:M142"/>
    <mergeCell ref="E145:G145"/>
    <mergeCell ref="E146:G146"/>
    <mergeCell ref="H146:M146"/>
    <mergeCell ref="H127:H132"/>
    <mergeCell ref="G127:G132"/>
    <mergeCell ref="F127:F132"/>
    <mergeCell ref="C127:C132"/>
    <mergeCell ref="F117:F119"/>
    <mergeCell ref="F120:F122"/>
    <mergeCell ref="E117:E119"/>
    <mergeCell ref="E120:E122"/>
    <mergeCell ref="G117:G122"/>
    <mergeCell ref="H117:H122"/>
  </mergeCells>
  <phoneticPr fontId="1"/>
  <pageMargins left="0.19685039370078741" right="0.19685039370078741" top="0.86614173228346458" bottom="0.19685039370078741" header="0.51181102362204722" footer="0.51181102362204722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2025年度U-11</vt:lpstr>
      <vt:lpstr>2024年度U-10</vt:lpstr>
      <vt:lpstr>2023年度U-9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unokoji</dc:creator>
  <cp:lastModifiedBy>浩司 夘野</cp:lastModifiedBy>
  <cp:lastPrinted>2019-12-01T09:54:42Z</cp:lastPrinted>
  <dcterms:created xsi:type="dcterms:W3CDTF">2010-03-25T11:59:55Z</dcterms:created>
  <dcterms:modified xsi:type="dcterms:W3CDTF">2026-03-15T11:59:22Z</dcterms:modified>
</cp:coreProperties>
</file>